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EDCB3413-C753-488A-93C6-4930C3F44EC2}" xr6:coauthVersionLast="47" xr6:coauthVersionMax="47" xr10:uidLastSave="{00000000-0000-0000-0000-000000000000}"/>
  <bookViews>
    <workbookView xWindow="810" yWindow="-120" windowWidth="28110" windowHeight="16440" xr2:uid="{918E07CB-5730-4204-A8AC-03C5CD33AC57}"/>
  </bookViews>
  <sheets>
    <sheet name="Form 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18" i="1" l="1"/>
  <c r="AE117" i="1"/>
  <c r="AE116" i="1"/>
  <c r="Y94" i="1"/>
  <c r="Y93" i="1"/>
  <c r="Y92" i="1"/>
  <c r="AF91" i="1"/>
  <c r="AE92" i="1"/>
  <c r="AE93" i="1"/>
  <c r="AE94" i="1"/>
  <c r="AE91" i="1"/>
  <c r="AE100" i="1"/>
  <c r="AE101" i="1"/>
  <c r="AE102" i="1"/>
  <c r="AE103" i="1"/>
  <c r="AE104" i="1"/>
  <c r="AE105" i="1"/>
  <c r="AE106" i="1"/>
  <c r="AE107" i="1"/>
  <c r="AE108" i="1"/>
  <c r="AE109" i="1"/>
  <c r="AE70" i="1"/>
  <c r="AE49" i="1"/>
  <c r="AE48" i="1"/>
  <c r="AE47" i="1"/>
  <c r="AF34" i="1" l="1"/>
  <c r="AE34" i="1"/>
  <c r="AE35" i="1"/>
  <c r="AE40" i="1"/>
  <c r="AE39" i="1"/>
  <c r="AE38" i="1"/>
  <c r="AE37" i="1"/>
  <c r="AE36" i="1"/>
  <c r="AE20" i="1"/>
  <c r="AE21" i="1"/>
  <c r="AE22" i="1"/>
  <c r="AE23" i="1"/>
  <c r="AE24" i="1"/>
  <c r="AE25" i="1"/>
  <c r="AE26" i="1"/>
  <c r="AE27" i="1"/>
  <c r="AE28" i="1"/>
  <c r="AE29" i="1"/>
  <c r="AE30" i="1"/>
  <c r="AE19" i="1"/>
  <c r="AE18" i="1"/>
  <c r="AF18" i="1"/>
  <c r="AH45" i="1"/>
  <c r="AE115" i="1"/>
  <c r="AD115" i="1"/>
  <c r="AF113" i="1"/>
  <c r="AE113" i="1"/>
  <c r="Y115" i="1"/>
  <c r="Y114" i="1"/>
  <c r="B115" i="1"/>
  <c r="B114" i="1"/>
  <c r="Y91" i="1"/>
  <c r="Y48" i="1"/>
  <c r="Y47" i="1"/>
  <c r="AE72" i="1"/>
  <c r="AE73" i="1"/>
  <c r="AE74" i="1"/>
  <c r="AE75" i="1"/>
  <c r="AE76" i="1"/>
  <c r="AE77" i="1"/>
  <c r="AE78" i="1"/>
  <c r="AE79" i="1"/>
  <c r="AE80" i="1"/>
  <c r="AE81" i="1"/>
  <c r="AE82" i="1"/>
  <c r="AE83" i="1"/>
  <c r="AE84" i="1"/>
  <c r="AE71" i="1"/>
  <c r="B46" i="1"/>
  <c r="B45" i="1"/>
  <c r="AE51" i="1" l="1"/>
  <c r="AE52" i="1"/>
  <c r="AE53" i="1"/>
  <c r="AE54" i="1"/>
  <c r="AE55" i="1"/>
  <c r="AE56" i="1"/>
  <c r="AE57" i="1"/>
  <c r="AE58" i="1"/>
  <c r="AE59" i="1"/>
  <c r="AE60" i="1"/>
  <c r="AE61" i="1"/>
  <c r="AE62" i="1"/>
  <c r="AE63" i="1"/>
  <c r="AD122" i="1" l="1"/>
  <c r="A122" i="1"/>
  <c r="AD121" i="1"/>
  <c r="A121" i="1"/>
  <c r="AG120" i="1"/>
  <c r="AE120" i="1"/>
  <c r="AD120" i="1"/>
  <c r="AE14" i="1"/>
  <c r="AJ18" i="1" s="1"/>
  <c r="AE13" i="1"/>
  <c r="AE11" i="1"/>
  <c r="AE12" i="1"/>
  <c r="AE9" i="1"/>
  <c r="AE10" i="1"/>
  <c r="AF8" i="1"/>
  <c r="AE8" i="1"/>
  <c r="AE99" i="1"/>
  <c r="AE98" i="1"/>
  <c r="AE97" i="1"/>
  <c r="AE96" i="1"/>
  <c r="AE95" i="1"/>
  <c r="AE90" i="1"/>
  <c r="AD90" i="1"/>
  <c r="Y90" i="1"/>
  <c r="B90" i="1"/>
  <c r="Y89" i="1"/>
  <c r="B89" i="1"/>
  <c r="AF88" i="1"/>
  <c r="AE88" i="1"/>
  <c r="AE50" i="1"/>
  <c r="AE69" i="1"/>
  <c r="AD69" i="1"/>
  <c r="AE46" i="1"/>
  <c r="AD46" i="1"/>
  <c r="Y69" i="1"/>
  <c r="B69" i="1"/>
  <c r="Y46" i="1"/>
  <c r="Y68" i="1"/>
  <c r="B68" i="1"/>
  <c r="Y45" i="1"/>
  <c r="AF67" i="1"/>
  <c r="AE67" i="1"/>
  <c r="AF44" i="1"/>
  <c r="AE44" i="1"/>
  <c r="AE6" i="1"/>
  <c r="AD6" i="1"/>
  <c r="AK18" i="1" l="1"/>
  <c r="AK12" i="1"/>
  <c r="AK8" i="1"/>
  <c r="AJ14" i="1"/>
  <c r="AJ10" i="1"/>
  <c r="AK10" i="1"/>
  <c r="AJ8" i="1"/>
  <c r="AI45" i="1"/>
  <c r="AJ45" i="1" s="1"/>
  <c r="A6" i="1"/>
  <c r="A16" i="1" l="1"/>
  <c r="A32" i="1" s="1"/>
  <c r="A42" i="1" s="1"/>
  <c r="A65" i="1" s="1"/>
  <c r="A86" i="1" l="1"/>
  <c r="A111" i="1" s="1"/>
  <c r="A126" i="1" l="1"/>
</calcChain>
</file>

<file path=xl/sharedStrings.xml><?xml version="1.0" encoding="utf-8"?>
<sst xmlns="http://schemas.openxmlformats.org/spreadsheetml/2006/main" count="235" uniqueCount="120">
  <si>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</si>
  <si>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Housing Case Manager Name:</t>
  </si>
  <si>
    <t>Name</t>
  </si>
  <si>
    <t>Case Manager</t>
  </si>
  <si>
    <t>Max Service Date</t>
  </si>
  <si>
    <t>Disenrollment Date</t>
  </si>
  <si>
    <t>Error?</t>
  </si>
  <si>
    <t>Did the household receive TBRA?</t>
  </si>
  <si>
    <t>Did the household receive FBHA?</t>
  </si>
  <si>
    <t>TBRA</t>
  </si>
  <si>
    <t>FBHA</t>
  </si>
  <si>
    <t>Start</t>
  </si>
  <si>
    <t>End</t>
  </si>
  <si>
    <t>Continued to the next year</t>
  </si>
  <si>
    <t>?</t>
  </si>
  <si>
    <t>Stable/Permanent Housing</t>
  </si>
  <si>
    <t>Private housing</t>
  </si>
  <si>
    <t>Temporary housing</t>
  </si>
  <si>
    <t>Temporarily Stable/Reduced Risk</t>
  </si>
  <si>
    <t>Unstable Arrangements</t>
  </si>
  <si>
    <t>Death</t>
  </si>
  <si>
    <t>Life Event</t>
  </si>
  <si>
    <t>Did the household receive STRMU?</t>
  </si>
  <si>
    <t>STRMU</t>
  </si>
  <si>
    <t>Yes/No</t>
  </si>
  <si>
    <t>D/C</t>
  </si>
  <si>
    <t>Reason</t>
  </si>
  <si>
    <t>Yes</t>
  </si>
  <si>
    <t>Disenrolled</t>
  </si>
  <si>
    <t>Completed program</t>
  </si>
  <si>
    <t>No</t>
  </si>
  <si>
    <t>Continued</t>
  </si>
  <si>
    <t>Disagreement with rules/persons</t>
  </si>
  <si>
    <t>Left for another housing opportunity before completing the program</t>
  </si>
  <si>
    <t>Needs could not be met</t>
  </si>
  <si>
    <t>Non-compliance with program</t>
  </si>
  <si>
    <t>Reached maximum time allowed</t>
  </si>
  <si>
    <t>Unknown/Disappeared</t>
  </si>
  <si>
    <t>Violence</t>
  </si>
  <si>
    <t>Other</t>
  </si>
  <si>
    <t>Check all that apply</t>
  </si>
  <si>
    <t>Support for Stable Housing</t>
  </si>
  <si>
    <t>Access to Support</t>
  </si>
  <si>
    <t>Access to Health Care</t>
  </si>
  <si>
    <t>Sources of Income</t>
  </si>
  <si>
    <t>Did the household disenroll from the program or continue to the next program year?</t>
  </si>
  <si>
    <t xml:space="preserve">Housing Case Manager Signature: </t>
  </si>
  <si>
    <t>Date:</t>
  </si>
  <si>
    <t>Retirement</t>
  </si>
  <si>
    <t>Had contact with a case manager</t>
  </si>
  <si>
    <t>Did the household access and/or maintain any of the following types of income?</t>
  </si>
  <si>
    <t>Developed a housing plan for maintaining or establishing stable housing</t>
  </si>
  <si>
    <t>Had contact with a primary health care provider</t>
  </si>
  <si>
    <t>Accessed and/or maintained medical insurance and/or assistance</t>
  </si>
  <si>
    <t>Accessed and/or maintained sources of income</t>
  </si>
  <si>
    <t>Obtained and/or maintained an income-producing job</t>
  </si>
  <si>
    <t>Did the household access and/or maintain any of the following types of medical insurance and/or assistance?</t>
  </si>
  <si>
    <t>Earned income from employment</t>
  </si>
  <si>
    <t>Other welfare assistance (SNAP, WIC, TANF, etc.)</t>
  </si>
  <si>
    <t>Private disability insurance</t>
  </si>
  <si>
    <t>Veterans disability payment (service or non-service connected payment)</t>
  </si>
  <si>
    <t>Regular contributions or gifts from organizations or persons not residing in the dwelling</t>
  </si>
  <si>
    <t>Workers compensation</t>
  </si>
  <si>
    <t>General assistance (GA) or local program equivalent</t>
  </si>
  <si>
    <t>Unemployment insurance</t>
  </si>
  <si>
    <t>Children's Health Insurance Program (CHIP) or local program equivalent</t>
  </si>
  <si>
    <t>Supplemental Security Income (SSI)</t>
  </si>
  <si>
    <t>Social Security Disability Income (SSDI)</t>
  </si>
  <si>
    <t>Medicaid health program or local program equivalent</t>
  </si>
  <si>
    <t>Medicare health insurance or local program equivalent</t>
  </si>
  <si>
    <t>Veterans Affairs medical services</t>
  </si>
  <si>
    <t>Ryan White-funded medical and/or dental assistance</t>
  </si>
  <si>
    <t>ATC</t>
  </si>
  <si>
    <t>Other HOPWA housing assistance</t>
  </si>
  <si>
    <t>Other non-HOPWA housing assistance</t>
  </si>
  <si>
    <t>Emergency shelter</t>
  </si>
  <si>
    <t>Place not meant for human habitation</t>
  </si>
  <si>
    <t>Transitional housing</t>
  </si>
  <si>
    <t>Institutional arrangement expected to last less than six months</t>
  </si>
  <si>
    <t>Institutional arrangement expected to last more than six months</t>
  </si>
  <si>
    <t>Jail/Prison term expected to last less than six months</t>
  </si>
  <si>
    <t>Jail/Prison term expected to last more than six months</t>
  </si>
  <si>
    <t>Has the eligible individual shown an improved viral load or achieved viral suppression?</t>
  </si>
  <si>
    <t>Disconnected from care</t>
  </si>
  <si>
    <t>How long has this household received TBRA services?</t>
  </si>
  <si>
    <t>TBRA Longevity</t>
  </si>
  <si>
    <t>ART</t>
  </si>
  <si>
    <t>Viral</t>
  </si>
  <si>
    <t>More than 10 years, but less than 15 years</t>
  </si>
  <si>
    <t>More than 15 years</t>
  </si>
  <si>
    <t>Less than 1 year</t>
  </si>
  <si>
    <t>More than 1 year, but less than 5 years</t>
  </si>
  <si>
    <t>More than 5 years, but less than 10 years</t>
  </si>
  <si>
    <t>FBHA Longevity</t>
  </si>
  <si>
    <t>How long has this household received FBHA services?</t>
  </si>
  <si>
    <t>Private housing without housing assistance</t>
  </si>
  <si>
    <t>Likely to need additional STRMU to maintain current housing arrangements</t>
  </si>
  <si>
    <t>Is this the first time the household has received STRMU?</t>
  </si>
  <si>
    <t>Did the household receive STRMU during the previous STRMU eligibility period?</t>
  </si>
  <si>
    <t>Did the household receive STRMU three or more times during the previous five STRMU eligibilty periods?</t>
  </si>
  <si>
    <t>Did the household receive STRMU during the last five consecutive STRMU eligibility periods?</t>
  </si>
  <si>
    <t>Household Status</t>
  </si>
  <si>
    <t>Did the household receive PHP?</t>
  </si>
  <si>
    <t>Did the household receive any type of housing assistance services?</t>
  </si>
  <si>
    <t>Income</t>
  </si>
  <si>
    <t>Insurance</t>
  </si>
  <si>
    <t>Has the eligible individual ever been prescribed antiretroviral therapy (ART)?</t>
  </si>
  <si>
    <t>Texas HIV Medication Program (THMP)</t>
  </si>
  <si>
    <t>PHP</t>
  </si>
  <si>
    <t>AC Y Error</t>
  </si>
  <si>
    <t>AC N Error</t>
  </si>
  <si>
    <t>I N Error</t>
  </si>
  <si>
    <t>I Y Error</t>
  </si>
  <si>
    <t>H Y Error</t>
  </si>
  <si>
    <t>H N Error</t>
  </si>
  <si>
    <t>Job but no income error</t>
  </si>
  <si>
    <t>EI Y Error</t>
  </si>
  <si>
    <t>EI No Error</t>
  </si>
  <si>
    <t>N/A</t>
  </si>
  <si>
    <t>Complete Form P if the household will disenroll from the program or continue to the next annual eligibility period. Track service outcomes as they occur.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</si>
</sst>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b/>
      <i/>
      <sz val="8"/>
      <color theme="1"/>
      <name val="Calibri"/>
      <family val="2"/>
      <scheme val="minor"/>
    </font>
    <font>
      <sz val="8"/>
      <color theme="1"/>
      <name val="Calibri"/>
      <family val="2"/>
      <scheme val="minor"/>
    </font>
    <font>
      <sz val="2"/>
      <color theme="1"/>
      <name val="Calibri"/>
      <family val="2"/>
      <scheme val="minor"/>
    </font>
    <font>
      <b/>
      <sz val="10"/>
      <color theme="1" tint="0.14999847407452621"/>
      <name val="Calibri"/>
      <family val="2"/>
      <scheme val="minor"/>
    </font>
    <font>
      <b/>
      <sz val="8"/>
      <color theme="1" tint="0.14999847407452621"/>
      <name val="Calibri"/>
      <family val="2"/>
      <scheme val="minor"/>
    </font>
    <font>
      <sz val="10"/>
      <color theme="1"/>
      <name val="Calibri"/>
      <family val="2"/>
      <scheme val="minor"/>
    </font>
    <font>
      <b/>
      <sz val="10"/>
      <color theme="1"/>
      <name val="Calibri"/>
      <family val="2"/>
      <scheme val="minor"/>
    </font>
    <font>
      <b/>
      <i/>
      <sz val="10"/>
      <color theme="0" tint="-0.499984740745262"/>
      <name val="Calibri"/>
      <family val="2"/>
      <scheme val="minor"/>
    </font>
    <font>
      <i/>
      <sz val="8"/>
      <color theme="0" tint="-0.499984740745262"/>
      <name val="Calibri"/>
      <family val="2"/>
      <scheme val="minor"/>
    </font>
    <font>
      <u/>
      <sz val="11"/>
      <color theme="10"/>
      <name val="Calibri"/>
      <family val="2"/>
      <scheme val="minor"/>
    </font>
    <font>
      <b/>
      <sz val="10"/>
      <color theme="0" tint="-0.499984740745262"/>
      <name val="Calibri"/>
      <family val="2"/>
      <scheme val="minor"/>
    </font>
    <font>
      <i/>
      <sz val="10"/>
      <color theme="0" tint="-0.499984740745262"/>
      <name val="Calibri"/>
      <family val="2"/>
      <scheme val="minor"/>
    </font>
    <font>
      <b/>
      <sz val="10"/>
      <color theme="0"/>
      <name val="Calibri"/>
      <family val="2"/>
      <scheme val="minor"/>
    </font>
    <font>
      <sz val="10"/>
      <name val="Calibri"/>
      <family val="2"/>
      <scheme val="minor"/>
    </font>
    <font>
      <sz val="10"/>
      <color theme="0" tint="-0.499984740745262"/>
      <name val="Calibri"/>
      <family val="2"/>
      <scheme val="minor"/>
    </font>
    <font>
      <sz val="2"/>
      <name val="Calibri"/>
      <family val="2"/>
      <scheme val="minor"/>
    </font>
    <font>
      <sz val="5"/>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right style="medium">
        <color theme="0"/>
      </right>
      <top/>
      <bottom style="thin">
        <color indexed="64"/>
      </bottom>
      <diagonal/>
    </border>
    <border>
      <left/>
      <right/>
      <top/>
      <bottom style="thin">
        <color theme="0" tint="-0.14999847407452621"/>
      </bottom>
      <diagonal/>
    </border>
    <border>
      <left/>
      <right/>
      <top style="thin">
        <color theme="0" tint="-0.14999847407452621"/>
      </top>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bottom style="thin">
        <color theme="0" tint="-0.1499984740745262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indexed="64"/>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0"/>
      </right>
      <top/>
      <bottom style="thin">
        <color indexed="64"/>
      </bottom>
      <diagonal/>
    </border>
    <border>
      <left/>
      <right/>
      <top style="thin">
        <color theme="0" tint="-0.149998474074526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64"/>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s>
  <cellStyleXfs count="2">
    <xf numFmtId="0" fontId="0" fillId="0" borderId="0"/>
    <xf numFmtId="0" fontId="10" fillId="0" borderId="0" applyNumberFormat="0" applyFill="0" applyBorder="0" applyAlignment="0" applyProtection="0"/>
  </cellStyleXfs>
  <cellXfs count="130">
    <xf numFmtId="0" fontId="0" fillId="0" borderId="0" xfId="0"/>
    <xf numFmtId="0" fontId="6" fillId="0" borderId="0" xfId="0" applyFont="1" applyProtection="1">
      <protection locked="0"/>
    </xf>
    <xf numFmtId="0" fontId="14" fillId="3" borderId="0" xfId="1" applyFont="1" applyFill="1" applyBorder="1" applyAlignment="1" applyProtection="1">
      <alignment horizontal="right"/>
    </xf>
    <xf numFmtId="0" fontId="11" fillId="3" borderId="18" xfId="1" applyFont="1" applyFill="1" applyBorder="1" applyAlignment="1" applyProtection="1">
      <alignment horizontal="right"/>
    </xf>
    <xf numFmtId="0" fontId="11" fillId="3" borderId="22" xfId="1" applyFont="1" applyFill="1" applyBorder="1" applyAlignment="1" applyProtection="1">
      <alignment horizontal="right"/>
    </xf>
    <xf numFmtId="0" fontId="11" fillId="3" borderId="32" xfId="1" applyFont="1" applyFill="1" applyBorder="1" applyAlignment="1" applyProtection="1">
      <alignment horizontal="right"/>
    </xf>
    <xf numFmtId="0" fontId="2" fillId="0" borderId="0" xfId="0" applyFont="1" applyProtection="1"/>
    <xf numFmtId="0" fontId="3" fillId="0" borderId="0" xfId="0" applyFont="1" applyProtection="1"/>
    <xf numFmtId="0" fontId="4" fillId="0" borderId="0" xfId="0" applyFont="1" applyAlignment="1" applyProtection="1">
      <alignment horizontal="left" vertical="top"/>
    </xf>
    <xf numFmtId="0" fontId="6" fillId="0" borderId="0" xfId="0" applyFont="1" applyProtection="1"/>
    <xf numFmtId="0" fontId="4" fillId="0" borderId="0" xfId="0" applyFont="1" applyAlignment="1" applyProtection="1">
      <alignment horizontal="left"/>
    </xf>
    <xf numFmtId="0" fontId="6" fillId="0" borderId="0" xfId="0" applyFont="1" applyAlignment="1" applyProtection="1">
      <alignment horizontal="left"/>
    </xf>
    <xf numFmtId="0" fontId="6" fillId="3" borderId="14" xfId="0" applyFont="1" applyFill="1" applyBorder="1" applyProtection="1"/>
    <xf numFmtId="0" fontId="7" fillId="3" borderId="15" xfId="0" applyFont="1" applyFill="1" applyBorder="1" applyProtection="1"/>
    <xf numFmtId="0" fontId="6" fillId="3" borderId="15" xfId="0" applyFont="1" applyFill="1" applyBorder="1" applyProtection="1"/>
    <xf numFmtId="0" fontId="8" fillId="3" borderId="15" xfId="0" applyFont="1" applyFill="1" applyBorder="1" applyAlignment="1" applyProtection="1">
      <alignment horizontal="right"/>
    </xf>
    <xf numFmtId="0" fontId="6" fillId="9" borderId="0" xfId="0" applyFont="1" applyFill="1" applyAlignment="1" applyProtection="1">
      <alignment horizontal="right"/>
    </xf>
    <xf numFmtId="0" fontId="6" fillId="3" borderId="17" xfId="0" applyFont="1" applyFill="1" applyBorder="1" applyProtection="1"/>
    <xf numFmtId="0" fontId="6" fillId="3" borderId="0" xfId="0" applyFont="1" applyFill="1" applyBorder="1" applyProtection="1"/>
    <xf numFmtId="0" fontId="12" fillId="3" borderId="19" xfId="0" applyFont="1" applyFill="1" applyBorder="1" applyAlignment="1" applyProtection="1">
      <alignment horizontal="left" vertical="center"/>
    </xf>
    <xf numFmtId="0" fontId="6" fillId="3" borderId="4" xfId="0" applyFont="1" applyFill="1" applyBorder="1" applyAlignment="1" applyProtection="1">
      <alignment horizontal="left"/>
    </xf>
    <xf numFmtId="0" fontId="6" fillId="3" borderId="0" xfId="0" applyFont="1" applyFill="1" applyBorder="1" applyAlignment="1" applyProtection="1">
      <alignment horizontal="left"/>
    </xf>
    <xf numFmtId="0" fontId="13" fillId="7" borderId="25" xfId="0" applyFont="1" applyFill="1" applyBorder="1" applyProtection="1"/>
    <xf numFmtId="0" fontId="12" fillId="3" borderId="4" xfId="0" applyFont="1" applyFill="1" applyBorder="1" applyAlignment="1" applyProtection="1">
      <alignment horizontal="left" vertical="center"/>
    </xf>
    <xf numFmtId="0" fontId="3" fillId="8" borderId="25" xfId="0" applyFont="1" applyFill="1" applyBorder="1" applyProtection="1"/>
    <xf numFmtId="0" fontId="12" fillId="3" borderId="0" xfId="0" applyFont="1" applyFill="1" applyBorder="1" applyAlignment="1" applyProtection="1">
      <alignment horizontal="left" vertical="center"/>
    </xf>
    <xf numFmtId="0" fontId="6" fillId="0" borderId="25" xfId="0" applyFont="1" applyBorder="1" applyProtection="1"/>
    <xf numFmtId="0" fontId="6" fillId="8" borderId="26" xfId="0" applyFont="1" applyFill="1" applyBorder="1" applyProtection="1"/>
    <xf numFmtId="0" fontId="6" fillId="3" borderId="20" xfId="0" applyFont="1" applyFill="1" applyBorder="1" applyProtection="1"/>
    <xf numFmtId="0" fontId="6" fillId="3" borderId="21" xfId="0" applyFont="1" applyFill="1" applyBorder="1" applyProtection="1"/>
    <xf numFmtId="0" fontId="12" fillId="3" borderId="21" xfId="0" applyFont="1" applyFill="1" applyBorder="1" applyAlignment="1" applyProtection="1">
      <alignment horizontal="left" vertical="center"/>
    </xf>
    <xf numFmtId="0" fontId="6" fillId="3" borderId="18" xfId="0" applyFont="1" applyFill="1" applyBorder="1" applyProtection="1"/>
    <xf numFmtId="0" fontId="6" fillId="3" borderId="22" xfId="0" applyFont="1" applyFill="1" applyBorder="1" applyProtection="1"/>
    <xf numFmtId="0" fontId="6" fillId="3" borderId="11" xfId="0" applyFont="1" applyFill="1" applyBorder="1" applyProtection="1"/>
    <xf numFmtId="0" fontId="6" fillId="4" borderId="0" xfId="0" applyFont="1" applyFill="1" applyAlignment="1" applyProtection="1">
      <alignment horizontal="right"/>
    </xf>
    <xf numFmtId="0" fontId="6" fillId="3" borderId="12" xfId="0" applyFont="1" applyFill="1" applyBorder="1" applyAlignment="1" applyProtection="1">
      <alignment horizontal="left" vertical="center" textRotation="90"/>
    </xf>
    <xf numFmtId="0" fontId="6" fillId="3" borderId="0" xfId="0" applyFont="1" applyFill="1" applyBorder="1" applyAlignment="1" applyProtection="1">
      <alignment horizontal="right"/>
    </xf>
    <xf numFmtId="0" fontId="9" fillId="3" borderId="0" xfId="0" applyFont="1" applyFill="1" applyBorder="1" applyAlignment="1" applyProtection="1">
      <alignment horizontal="right"/>
    </xf>
    <xf numFmtId="164" fontId="6" fillId="0" borderId="0" xfId="0" applyNumberFormat="1" applyFont="1" applyProtection="1"/>
    <xf numFmtId="0" fontId="6" fillId="4" borderId="0" xfId="0" applyFont="1" applyFill="1" applyProtection="1"/>
    <xf numFmtId="0" fontId="14" fillId="3" borderId="12" xfId="0" applyFont="1" applyFill="1" applyBorder="1" applyAlignment="1" applyProtection="1">
      <alignment horizontal="left" vertical="center" textRotation="90"/>
    </xf>
    <xf numFmtId="0" fontId="14" fillId="3" borderId="17" xfId="0" applyFont="1" applyFill="1" applyBorder="1" applyProtection="1"/>
    <xf numFmtId="0" fontId="14" fillId="3" borderId="0" xfId="0" applyFont="1" applyFill="1" applyBorder="1" applyProtection="1"/>
    <xf numFmtId="0" fontId="14" fillId="3" borderId="0" xfId="0"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6" fillId="3" borderId="10" xfId="0" applyFont="1" applyFill="1" applyBorder="1" applyProtection="1"/>
    <xf numFmtId="0" fontId="13" fillId="7" borderId="6" xfId="0" applyFont="1" applyFill="1" applyBorder="1" applyProtection="1"/>
    <xf numFmtId="0" fontId="13" fillId="7" borderId="7" xfId="0" applyFont="1" applyFill="1" applyBorder="1" applyProtection="1"/>
    <xf numFmtId="0" fontId="6" fillId="8" borderId="6" xfId="0" applyFont="1" applyFill="1" applyBorder="1" applyProtection="1"/>
    <xf numFmtId="0" fontId="6" fillId="8" borderId="7" xfId="0" applyFont="1" applyFill="1" applyBorder="1" applyProtection="1"/>
    <xf numFmtId="0" fontId="6" fillId="0" borderId="6" xfId="0" applyFont="1" applyBorder="1" applyProtection="1"/>
    <xf numFmtId="0" fontId="6" fillId="0" borderId="7" xfId="0" applyFont="1" applyBorder="1" applyProtection="1"/>
    <xf numFmtId="0" fontId="6" fillId="8" borderId="8" xfId="0" applyFont="1" applyFill="1" applyBorder="1" applyProtection="1"/>
    <xf numFmtId="0" fontId="6" fillId="8" borderId="9" xfId="0" applyFont="1" applyFill="1" applyBorder="1" applyProtection="1"/>
    <xf numFmtId="0" fontId="12" fillId="3" borderId="4" xfId="0" applyFont="1" applyFill="1" applyBorder="1" applyAlignment="1" applyProtection="1">
      <alignment horizontal="right" vertical="center"/>
    </xf>
    <xf numFmtId="0" fontId="6" fillId="0" borderId="9" xfId="0" applyFont="1" applyBorder="1" applyProtection="1"/>
    <xf numFmtId="0" fontId="12" fillId="3" borderId="21" xfId="0" applyFont="1" applyFill="1" applyBorder="1" applyAlignment="1" applyProtection="1">
      <alignment horizontal="right" vertical="center"/>
    </xf>
    <xf numFmtId="0" fontId="3" fillId="0" borderId="0" xfId="0" applyFont="1" applyFill="1" applyBorder="1" applyAlignment="1" applyProtection="1">
      <alignment horizontal="left" vertical="center" textRotation="90"/>
    </xf>
    <xf numFmtId="0" fontId="3" fillId="0" borderId="0" xfId="0" applyFont="1" applyBorder="1" applyProtection="1"/>
    <xf numFmtId="0" fontId="6" fillId="5" borderId="0" xfId="0" applyFont="1" applyFill="1" applyAlignment="1" applyProtection="1">
      <alignment horizontal="right"/>
    </xf>
    <xf numFmtId="0" fontId="6"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6" fillId="3" borderId="12" xfId="0" applyFont="1" applyFill="1" applyBorder="1" applyProtection="1"/>
    <xf numFmtId="0" fontId="6" fillId="5" borderId="0" xfId="0" applyFont="1" applyFill="1" applyProtection="1"/>
    <xf numFmtId="0" fontId="6" fillId="0" borderId="0" xfId="0" applyFont="1" applyFill="1" applyProtection="1"/>
    <xf numFmtId="0" fontId="12" fillId="3" borderId="10" xfId="0" applyFont="1" applyFill="1" applyBorder="1" applyAlignment="1" applyProtection="1">
      <alignment horizontal="right" vertical="center"/>
    </xf>
    <xf numFmtId="0" fontId="13" fillId="0" borderId="0" xfId="0" applyFont="1" applyFill="1" applyBorder="1" applyProtection="1"/>
    <xf numFmtId="0" fontId="6" fillId="0" borderId="0" xfId="0" applyFont="1" applyFill="1" applyBorder="1" applyProtection="1"/>
    <xf numFmtId="0" fontId="6" fillId="0" borderId="34" xfId="0" applyFont="1" applyFill="1" applyBorder="1" applyProtection="1"/>
    <xf numFmtId="0" fontId="6" fillId="0" borderId="33" xfId="0" applyFont="1" applyFill="1" applyBorder="1" applyProtection="1"/>
    <xf numFmtId="0" fontId="6" fillId="0" borderId="6" xfId="0" applyFont="1" applyFill="1" applyBorder="1" applyProtection="1"/>
    <xf numFmtId="0" fontId="6" fillId="0" borderId="25" xfId="0" applyFont="1" applyFill="1" applyBorder="1" applyProtection="1"/>
    <xf numFmtId="0" fontId="6" fillId="0" borderId="0" xfId="0" applyFont="1" applyBorder="1" applyProtection="1"/>
    <xf numFmtId="0" fontId="6" fillId="6" borderId="0" xfId="0" applyFont="1" applyFill="1" applyAlignment="1" applyProtection="1">
      <alignment horizontal="right"/>
    </xf>
    <xf numFmtId="0" fontId="14" fillId="0" borderId="0" xfId="0" applyFont="1" applyFill="1" applyBorder="1" applyAlignment="1" applyProtection="1">
      <alignment horizontal="left" vertical="top"/>
    </xf>
    <xf numFmtId="0" fontId="6" fillId="6" borderId="0" xfId="0" applyFont="1" applyFill="1" applyProtection="1"/>
    <xf numFmtId="0" fontId="14" fillId="3" borderId="17" xfId="0" applyFont="1" applyFill="1" applyBorder="1" applyAlignment="1" applyProtection="1">
      <alignment horizontal="left" vertical="top"/>
    </xf>
    <xf numFmtId="0" fontId="14" fillId="3" borderId="0" xfId="0" applyFont="1" applyFill="1" applyBorder="1" applyAlignment="1" applyProtection="1">
      <alignment horizontal="right"/>
    </xf>
    <xf numFmtId="0" fontId="12" fillId="3" borderId="28" xfId="0" applyFont="1" applyFill="1" applyBorder="1" applyAlignment="1" applyProtection="1">
      <alignment horizontal="left" vertical="center"/>
    </xf>
    <xf numFmtId="0" fontId="6" fillId="3" borderId="28" xfId="0" applyFont="1" applyFill="1" applyBorder="1" applyProtection="1"/>
    <xf numFmtId="0" fontId="3" fillId="0" borderId="0" xfId="0" applyFont="1" applyFill="1" applyBorder="1" applyProtection="1"/>
    <xf numFmtId="0" fontId="16" fillId="0" borderId="0" xfId="0" applyFont="1" applyFill="1" applyBorder="1" applyAlignment="1" applyProtection="1">
      <alignment horizontal="left" vertical="top"/>
    </xf>
    <xf numFmtId="0" fontId="6" fillId="10" borderId="0" xfId="0" applyFont="1" applyFill="1" applyAlignment="1" applyProtection="1">
      <alignment horizontal="right"/>
    </xf>
    <xf numFmtId="0" fontId="6" fillId="0" borderId="0" xfId="0" applyFont="1" applyAlignment="1" applyProtection="1">
      <alignment horizontal="right"/>
    </xf>
    <xf numFmtId="0" fontId="9" fillId="0" borderId="0" xfId="0" applyFont="1" applyAlignment="1" applyProtection="1">
      <alignment horizontal="right"/>
    </xf>
    <xf numFmtId="0" fontId="6" fillId="0" borderId="0" xfId="0" applyFont="1" applyAlignment="1" applyProtection="1">
      <alignment horizontal="right"/>
    </xf>
    <xf numFmtId="0" fontId="12" fillId="3" borderId="0" xfId="0" applyFont="1" applyFill="1" applyBorder="1" applyAlignment="1" applyProtection="1">
      <alignment horizontal="left" vertical="center"/>
    </xf>
    <xf numFmtId="0" fontId="6" fillId="0" borderId="0" xfId="0" applyFont="1" applyAlignment="1" applyProtection="1">
      <alignment horizontal="right"/>
    </xf>
    <xf numFmtId="0" fontId="17" fillId="0" borderId="0" xfId="0" applyFont="1" applyProtection="1"/>
    <xf numFmtId="0" fontId="17" fillId="0" borderId="10" xfId="0" applyFont="1" applyBorder="1" applyProtection="1"/>
    <xf numFmtId="0" fontId="12" fillId="3" borderId="5" xfId="0" applyFont="1" applyFill="1" applyBorder="1" applyAlignment="1" applyProtection="1">
      <alignment horizontal="left" vertical="center"/>
    </xf>
    <xf numFmtId="0" fontId="6" fillId="3" borderId="16" xfId="0" applyFont="1" applyFill="1" applyBorder="1" applyAlignment="1" applyProtection="1">
      <alignment horizontal="right"/>
      <protection locked="0"/>
    </xf>
    <xf numFmtId="0" fontId="6" fillId="3" borderId="23" xfId="0" applyFont="1" applyFill="1" applyBorder="1" applyAlignment="1" applyProtection="1">
      <alignment horizontal="right"/>
      <protection locked="0"/>
    </xf>
    <xf numFmtId="164" fontId="6" fillId="3" borderId="2" xfId="0" applyNumberFormat="1" applyFont="1" applyFill="1" applyBorder="1" applyAlignment="1" applyProtection="1">
      <alignment horizontal="right"/>
      <protection locked="0"/>
    </xf>
    <xf numFmtId="164" fontId="6" fillId="3" borderId="24" xfId="0" applyNumberFormat="1" applyFont="1" applyFill="1" applyBorder="1" applyAlignment="1" applyProtection="1">
      <alignment horizontal="right"/>
      <protection locked="0"/>
    </xf>
    <xf numFmtId="0" fontId="6" fillId="3" borderId="12" xfId="0" applyFont="1" applyFill="1" applyBorder="1" applyAlignment="1" applyProtection="1">
      <alignment horizontal="left" vertical="center" textRotation="90"/>
    </xf>
    <xf numFmtId="0" fontId="6" fillId="3" borderId="13" xfId="0" applyFont="1" applyFill="1" applyBorder="1" applyAlignment="1" applyProtection="1">
      <alignment horizontal="left" vertical="center" textRotation="90"/>
    </xf>
    <xf numFmtId="0" fontId="14" fillId="3" borderId="2" xfId="0" applyFont="1" applyFill="1" applyBorder="1" applyAlignment="1" applyProtection="1">
      <alignment horizontal="right"/>
      <protection locked="0"/>
    </xf>
    <xf numFmtId="0" fontId="14" fillId="3" borderId="24" xfId="0" applyFont="1" applyFill="1" applyBorder="1" applyAlignment="1" applyProtection="1">
      <alignment horizontal="right"/>
      <protection locked="0"/>
    </xf>
    <xf numFmtId="0" fontId="12" fillId="3" borderId="0" xfId="0" applyFont="1" applyFill="1" applyBorder="1" applyAlignment="1" applyProtection="1">
      <alignment horizontal="left" vertical="center"/>
    </xf>
    <xf numFmtId="0" fontId="6" fillId="3" borderId="11" xfId="0" applyFont="1" applyFill="1" applyBorder="1" applyAlignment="1" applyProtection="1">
      <alignment horizontal="center" vertical="center" textRotation="90"/>
    </xf>
    <xf numFmtId="0" fontId="6" fillId="3" borderId="12" xfId="0" applyFont="1" applyFill="1" applyBorder="1" applyAlignment="1" applyProtection="1">
      <alignment horizontal="center" vertical="center" textRotation="90"/>
    </xf>
    <xf numFmtId="0" fontId="6" fillId="3" borderId="13" xfId="0" applyFont="1" applyFill="1" applyBorder="1" applyAlignment="1" applyProtection="1">
      <alignment horizontal="center" vertical="center" textRotation="90"/>
    </xf>
    <xf numFmtId="0" fontId="6" fillId="2" borderId="0" xfId="0" applyFont="1" applyFill="1" applyAlignment="1" applyProtection="1">
      <alignment horizontal="center"/>
    </xf>
    <xf numFmtId="0" fontId="6" fillId="0" borderId="0" xfId="0" applyFont="1" applyAlignment="1" applyProtection="1">
      <alignment horizontal="center" vertical="center"/>
    </xf>
    <xf numFmtId="0" fontId="6" fillId="0" borderId="1" xfId="0" applyFont="1" applyBorder="1" applyAlignment="1" applyProtection="1">
      <alignment horizontal="right"/>
      <protection locked="0"/>
    </xf>
    <xf numFmtId="0" fontId="6" fillId="0" borderId="3" xfId="0" applyFont="1" applyBorder="1" applyAlignment="1" applyProtection="1">
      <alignment horizontal="right"/>
      <protection locked="0"/>
    </xf>
    <xf numFmtId="164" fontId="6" fillId="0" borderId="2" xfId="0" applyNumberFormat="1" applyFont="1" applyBorder="1" applyAlignment="1" applyProtection="1">
      <alignment horizontal="right"/>
      <protection locked="0"/>
    </xf>
    <xf numFmtId="0" fontId="6" fillId="0" borderId="0" xfId="0" applyFont="1" applyAlignment="1" applyProtection="1">
      <alignment horizontal="right"/>
      <protection locked="0"/>
    </xf>
    <xf numFmtId="0" fontId="6" fillId="0" borderId="1" xfId="0" applyFont="1" applyBorder="1" applyAlignment="1" applyProtection="1">
      <alignment horizontal="left"/>
      <protection locked="0"/>
    </xf>
    <xf numFmtId="164" fontId="6" fillId="0" borderId="1" xfId="0" applyNumberFormat="1" applyFont="1" applyBorder="1" applyAlignment="1" applyProtection="1">
      <alignment horizontal="center"/>
      <protection locked="0"/>
    </xf>
    <xf numFmtId="164" fontId="14" fillId="3" borderId="1" xfId="0" applyNumberFormat="1" applyFont="1" applyFill="1" applyBorder="1" applyAlignment="1" applyProtection="1">
      <alignment horizontal="right"/>
      <protection locked="0"/>
    </xf>
    <xf numFmtId="164" fontId="14" fillId="3" borderId="27" xfId="0" applyNumberFormat="1" applyFont="1" applyFill="1" applyBorder="1" applyAlignment="1" applyProtection="1">
      <alignment horizontal="right"/>
      <protection locked="0"/>
    </xf>
    <xf numFmtId="164" fontId="6" fillId="3" borderId="1" xfId="0" applyNumberFormat="1" applyFont="1" applyFill="1" applyBorder="1" applyAlignment="1" applyProtection="1">
      <alignment horizontal="right"/>
      <protection locked="0"/>
    </xf>
    <xf numFmtId="164" fontId="6" fillId="3" borderId="27" xfId="0" applyNumberFormat="1" applyFont="1" applyFill="1" applyBorder="1" applyAlignment="1" applyProtection="1">
      <alignment horizontal="right"/>
      <protection locked="0"/>
    </xf>
    <xf numFmtId="164" fontId="14" fillId="3" borderId="2" xfId="0" applyNumberFormat="1" applyFont="1" applyFill="1" applyBorder="1" applyAlignment="1" applyProtection="1">
      <alignment horizontal="right"/>
      <protection locked="0"/>
    </xf>
    <xf numFmtId="164" fontId="14" fillId="3" borderId="24" xfId="0" applyNumberFormat="1" applyFont="1" applyFill="1" applyBorder="1" applyAlignment="1" applyProtection="1">
      <alignment horizontal="right"/>
      <protection locked="0"/>
    </xf>
    <xf numFmtId="0" fontId="12" fillId="3" borderId="5" xfId="0"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4" fillId="3" borderId="0" xfId="0" applyFont="1" applyFill="1" applyBorder="1" applyAlignment="1" applyProtection="1">
      <alignment horizontal="right"/>
      <protection locked="0"/>
    </xf>
    <xf numFmtId="0" fontId="14" fillId="3" borderId="18" xfId="0" applyFont="1" applyFill="1" applyBorder="1" applyAlignment="1" applyProtection="1">
      <alignment horizontal="right"/>
      <protection locked="0"/>
    </xf>
    <xf numFmtId="0" fontId="14" fillId="3" borderId="2" xfId="0" applyFont="1" applyFill="1" applyBorder="1" applyAlignment="1" applyProtection="1">
      <alignment horizontal="right" vertical="center"/>
      <protection locked="0"/>
    </xf>
    <xf numFmtId="0" fontId="14" fillId="3" borderId="24" xfId="0" applyFont="1" applyFill="1" applyBorder="1" applyAlignment="1" applyProtection="1">
      <alignment horizontal="right" vertical="center"/>
      <protection locked="0"/>
    </xf>
    <xf numFmtId="0" fontId="6" fillId="2" borderId="29" xfId="0" applyFont="1" applyFill="1" applyBorder="1" applyAlignment="1" applyProtection="1">
      <alignment horizontal="center"/>
    </xf>
    <xf numFmtId="0" fontId="6" fillId="2" borderId="30" xfId="0" applyFont="1" applyFill="1" applyBorder="1" applyAlignment="1" applyProtection="1">
      <alignment horizontal="center"/>
    </xf>
    <xf numFmtId="0" fontId="6" fillId="2" borderId="31" xfId="0" applyFont="1" applyFill="1" applyBorder="1" applyAlignment="1" applyProtection="1">
      <alignment horizontal="center"/>
    </xf>
    <xf numFmtId="0" fontId="1" fillId="0" borderId="0" xfId="0" applyFont="1" applyAlignment="1" applyProtection="1">
      <alignment horizontal="center"/>
    </xf>
    <xf numFmtId="0" fontId="6" fillId="0" borderId="2" xfId="0" applyFont="1" applyBorder="1" applyAlignment="1" applyProtection="1">
      <alignment horizontal="left"/>
      <protection locked="0"/>
    </xf>
    <xf numFmtId="0" fontId="14" fillId="3" borderId="16" xfId="0" applyFont="1" applyFill="1" applyBorder="1" applyAlignment="1" applyProtection="1">
      <alignment horizontal="right"/>
      <protection locked="0"/>
    </xf>
    <xf numFmtId="0" fontId="14" fillId="3" borderId="23" xfId="0" applyFont="1" applyFill="1" applyBorder="1" applyAlignment="1" applyProtection="1">
      <alignment horizontal="right"/>
      <protection locked="0"/>
    </xf>
  </cellXfs>
  <cellStyles count="2">
    <cellStyle name="Hyperlink" xfId="1" builtinId="8"/>
    <cellStyle name="Normal" xfId="0" builtinId="0"/>
  </cellStyles>
  <dxfs count="151">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i val="0"/>
      </font>
    </dxf>
    <dxf>
      <font>
        <color theme="0" tint="-0.499984740745262"/>
      </font>
    </dxf>
    <dxf>
      <font>
        <color theme="0" tint="-0.499984740745262"/>
      </font>
    </dxf>
    <dxf>
      <font>
        <color theme="0" tint="-0.499984740745262"/>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b/>
        <i val="0"/>
      </font>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i val="0"/>
      </font>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499984740745262"/>
      </font>
    </dxf>
    <dxf>
      <font>
        <color theme="0" tint="-0.499984740745262"/>
      </font>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499984740745262"/>
      </font>
    </dxf>
    <dxf>
      <font>
        <color theme="0" tint="-0.499984740745262"/>
      </font>
    </dxf>
    <dxf>
      <font>
        <b/>
        <i val="0"/>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b/>
        <i val="0"/>
      </font>
      <fill>
        <patternFill>
          <bgColor theme="0" tint="-0.14996795556505021"/>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50" lockText="1" noThreeD="1"/>
</file>

<file path=xl/ctrlProps/ctrlProp10.xml><?xml version="1.0" encoding="utf-8"?>
<formControlPr xmlns="http://schemas.microsoft.com/office/spreadsheetml/2009/9/main" objectType="CheckBox" fmlaLink="$AD$63" lockText="1" noThreeD="1"/>
</file>

<file path=xl/ctrlProps/ctrlProp11.xml><?xml version="1.0" encoding="utf-8"?>
<formControlPr xmlns="http://schemas.microsoft.com/office/spreadsheetml/2009/9/main" objectType="CheckBox" fmlaLink="AD95" lockText="1" noThreeD="1"/>
</file>

<file path=xl/ctrlProps/ctrlProp12.xml><?xml version="1.0" encoding="utf-8"?>
<formControlPr xmlns="http://schemas.microsoft.com/office/spreadsheetml/2009/9/main" objectType="CheckBox" fmlaLink="AD96" lockText="1" noThreeD="1"/>
</file>

<file path=xl/ctrlProps/ctrlProp13.xml><?xml version="1.0" encoding="utf-8"?>
<formControlPr xmlns="http://schemas.microsoft.com/office/spreadsheetml/2009/9/main" objectType="CheckBox" fmlaLink="AD97" lockText="1" noThreeD="1"/>
</file>

<file path=xl/ctrlProps/ctrlProp14.xml><?xml version="1.0" encoding="utf-8"?>
<formControlPr xmlns="http://schemas.microsoft.com/office/spreadsheetml/2009/9/main" objectType="CheckBox" fmlaLink="AD98" lockText="1" noThreeD="1"/>
</file>

<file path=xl/ctrlProps/ctrlProp15.xml><?xml version="1.0" encoding="utf-8"?>
<formControlPr xmlns="http://schemas.microsoft.com/office/spreadsheetml/2009/9/main" objectType="CheckBox" fmlaLink="$AD$99" lockText="1" noThreeD="1"/>
</file>

<file path=xl/ctrlProps/ctrlProp16.xml><?xml version="1.0" encoding="utf-8"?>
<formControlPr xmlns="http://schemas.microsoft.com/office/spreadsheetml/2009/9/main" objectType="CheckBox" fmlaLink="AD101" lockText="1" noThreeD="1"/>
</file>

<file path=xl/ctrlProps/ctrlProp17.xml><?xml version="1.0" encoding="utf-8"?>
<formControlPr xmlns="http://schemas.microsoft.com/office/spreadsheetml/2009/9/main" objectType="CheckBox" fmlaLink="AD102" lockText="1" noThreeD="1"/>
</file>

<file path=xl/ctrlProps/ctrlProp18.xml><?xml version="1.0" encoding="utf-8"?>
<formControlPr xmlns="http://schemas.microsoft.com/office/spreadsheetml/2009/9/main" objectType="CheckBox" fmlaLink="AD103" lockText="1" noThreeD="1"/>
</file>

<file path=xl/ctrlProps/ctrlProp19.xml><?xml version="1.0" encoding="utf-8"?>
<formControlPr xmlns="http://schemas.microsoft.com/office/spreadsheetml/2009/9/main" objectType="CheckBox" fmlaLink="AD104" lockText="1" noThreeD="1"/>
</file>

<file path=xl/ctrlProps/ctrlProp2.xml><?xml version="1.0" encoding="utf-8"?>
<formControlPr xmlns="http://schemas.microsoft.com/office/spreadsheetml/2009/9/main" objectType="CheckBox" fmlaLink="$AD$53" lockText="1" noThreeD="1"/>
</file>

<file path=xl/ctrlProps/ctrlProp20.xml><?xml version="1.0" encoding="utf-8"?>
<formControlPr xmlns="http://schemas.microsoft.com/office/spreadsheetml/2009/9/main" objectType="CheckBox" fmlaLink="AD106" lockText="1" noThreeD="1"/>
</file>

<file path=xl/ctrlProps/ctrlProp21.xml><?xml version="1.0" encoding="utf-8"?>
<formControlPr xmlns="http://schemas.microsoft.com/office/spreadsheetml/2009/9/main" objectType="CheckBox" fmlaLink="AD108" lockText="1" noThreeD="1"/>
</file>

<file path=xl/ctrlProps/ctrlProp22.xml><?xml version="1.0" encoding="utf-8"?>
<formControlPr xmlns="http://schemas.microsoft.com/office/spreadsheetml/2009/9/main" objectType="CheckBox" fmlaLink="AD109"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AD$10" lockText="1" noThreeD="1"/>
</file>

<file path=xl/ctrlProps/ctrlProp25.xml><?xml version="1.0" encoding="utf-8"?>
<formControlPr xmlns="http://schemas.microsoft.com/office/spreadsheetml/2009/9/main" objectType="CheckBox" fmlaLink="$AD$9" lockText="1" noThreeD="1"/>
</file>

<file path=xl/ctrlProps/ctrlProp26.xml><?xml version="1.0" encoding="utf-8"?>
<formControlPr xmlns="http://schemas.microsoft.com/office/spreadsheetml/2009/9/main" objectType="CheckBox" fmlaLink="$AD$12" lockText="1" noThreeD="1"/>
</file>

<file path=xl/ctrlProps/ctrlProp27.xml><?xml version="1.0" encoding="utf-8"?>
<formControlPr xmlns="http://schemas.microsoft.com/office/spreadsheetml/2009/9/main" objectType="CheckBox" fmlaLink="$AD$11" lockText="1" noThreeD="1"/>
</file>

<file path=xl/ctrlProps/ctrlProp28.xml><?xml version="1.0" encoding="utf-8"?>
<formControlPr xmlns="http://schemas.microsoft.com/office/spreadsheetml/2009/9/main" objectType="CheckBox" fmlaLink="$AD$13" lockText="1" noThreeD="1"/>
</file>

<file path=xl/ctrlProps/ctrlProp29.xml><?xml version="1.0" encoding="utf-8"?>
<formControlPr xmlns="http://schemas.microsoft.com/office/spreadsheetml/2009/9/main" objectType="CheckBox" fmlaLink="$AD$14" lockText="1" noThreeD="1"/>
</file>

<file path=xl/ctrlProps/ctrlProp3.xml><?xml version="1.0" encoding="utf-8"?>
<formControlPr xmlns="http://schemas.microsoft.com/office/spreadsheetml/2009/9/main" objectType="CheckBox" fmlaLink="$AD$51" lockText="1" noThreeD="1"/>
</file>

<file path=xl/ctrlProps/ctrlProp30.xml><?xml version="1.0" encoding="utf-8"?>
<formControlPr xmlns="http://schemas.microsoft.com/office/spreadsheetml/2009/9/main" objectType="CheckBox" fmlaLink="$AD$71" lockText="1" noThreeD="1"/>
</file>

<file path=xl/ctrlProps/ctrlProp31.xml><?xml version="1.0" encoding="utf-8"?>
<formControlPr xmlns="http://schemas.microsoft.com/office/spreadsheetml/2009/9/main" objectType="CheckBox" fmlaLink="$AD$72" lockText="1" noThreeD="1"/>
</file>

<file path=xl/ctrlProps/ctrlProp32.xml><?xml version="1.0" encoding="utf-8"?>
<formControlPr xmlns="http://schemas.microsoft.com/office/spreadsheetml/2009/9/main" objectType="CheckBox" fmlaLink="$AD$73" lockText="1" noThreeD="1"/>
</file>

<file path=xl/ctrlProps/ctrlProp33.xml><?xml version="1.0" encoding="utf-8"?>
<formControlPr xmlns="http://schemas.microsoft.com/office/spreadsheetml/2009/9/main" objectType="CheckBox" fmlaLink="$AD$74" lockText="1" noThreeD="1"/>
</file>

<file path=xl/ctrlProps/ctrlProp34.xml><?xml version="1.0" encoding="utf-8"?>
<formControlPr xmlns="http://schemas.microsoft.com/office/spreadsheetml/2009/9/main" objectType="CheckBox" fmlaLink="AD76" lockText="1" noThreeD="1"/>
</file>

<file path=xl/ctrlProps/ctrlProp35.xml><?xml version="1.0" encoding="utf-8"?>
<formControlPr xmlns="http://schemas.microsoft.com/office/spreadsheetml/2009/9/main" objectType="CheckBox" fmlaLink="AD78" lockText="1" noThreeD="1"/>
</file>

<file path=xl/ctrlProps/ctrlProp36.xml><?xml version="1.0" encoding="utf-8"?>
<formControlPr xmlns="http://schemas.microsoft.com/office/spreadsheetml/2009/9/main" objectType="CheckBox" fmlaLink="AD79" lockText="1" noThreeD="1"/>
</file>

<file path=xl/ctrlProps/ctrlProp37.xml><?xml version="1.0" encoding="utf-8"?>
<formControlPr xmlns="http://schemas.microsoft.com/office/spreadsheetml/2009/9/main" objectType="CheckBox" fmlaLink="AD81" lockText="1" noThreeD="1"/>
</file>

<file path=xl/ctrlProps/ctrlProp38.xml><?xml version="1.0" encoding="utf-8"?>
<formControlPr xmlns="http://schemas.microsoft.com/office/spreadsheetml/2009/9/main" objectType="CheckBox" fmlaLink="AD83" lockText="1" noThreeD="1"/>
</file>

<file path=xl/ctrlProps/ctrlProp39.xml><?xml version="1.0" encoding="utf-8"?>
<formControlPr xmlns="http://schemas.microsoft.com/office/spreadsheetml/2009/9/main" objectType="CheckBox" fmlaLink="AD84" lockText="1" noThreeD="1"/>
</file>

<file path=xl/ctrlProps/ctrlProp4.xml><?xml version="1.0" encoding="utf-8"?>
<formControlPr xmlns="http://schemas.microsoft.com/office/spreadsheetml/2009/9/main" objectType="CheckBox" fmlaLink="$AD$52" lockText="1" noThreeD="1"/>
</file>

<file path=xl/ctrlProps/ctrlProp40.xml><?xml version="1.0" encoding="utf-8"?>
<formControlPr xmlns="http://schemas.microsoft.com/office/spreadsheetml/2009/9/main" objectType="CheckBox" fmlaLink="AD35" lockText="1" noThreeD="1"/>
</file>

<file path=xl/ctrlProps/ctrlProp41.xml><?xml version="1.0" encoding="utf-8"?>
<formControlPr xmlns="http://schemas.microsoft.com/office/spreadsheetml/2009/9/main" objectType="CheckBox" fmlaLink="AD36" lockText="1" noThreeD="1"/>
</file>

<file path=xl/ctrlProps/ctrlProp42.xml><?xml version="1.0" encoding="utf-8"?>
<formControlPr xmlns="http://schemas.microsoft.com/office/spreadsheetml/2009/9/main" objectType="CheckBox" fmlaLink="AD37" lockText="1" noThreeD="1"/>
</file>

<file path=xl/ctrlProps/ctrlProp43.xml><?xml version="1.0" encoding="utf-8"?>
<formControlPr xmlns="http://schemas.microsoft.com/office/spreadsheetml/2009/9/main" objectType="CheckBox" fmlaLink="AD38" lockText="1" noThreeD="1"/>
</file>

<file path=xl/ctrlProps/ctrlProp44.xml><?xml version="1.0" encoding="utf-8"?>
<formControlPr xmlns="http://schemas.microsoft.com/office/spreadsheetml/2009/9/main" objectType="CheckBox" fmlaLink="AD39" lockText="1" noThreeD="1"/>
</file>

<file path=xl/ctrlProps/ctrlProp45.xml><?xml version="1.0" encoding="utf-8"?>
<formControlPr xmlns="http://schemas.microsoft.com/office/spreadsheetml/2009/9/main" objectType="CheckBox" fmlaLink="AD40" lockText="1" noThreeD="1"/>
</file>

<file path=xl/ctrlProps/ctrlProp46.xml><?xml version="1.0" encoding="utf-8"?>
<formControlPr xmlns="http://schemas.microsoft.com/office/spreadsheetml/2009/9/main" objectType="CheckBox" fmlaLink="AD19" lockText="1" noThreeD="1"/>
</file>

<file path=xl/ctrlProps/ctrlProp47.xml><?xml version="1.0" encoding="utf-8"?>
<formControlPr xmlns="http://schemas.microsoft.com/office/spreadsheetml/2009/9/main" objectType="CheckBox" fmlaLink="AD20" lockText="1" noThreeD="1"/>
</file>

<file path=xl/ctrlProps/ctrlProp48.xml><?xml version="1.0" encoding="utf-8"?>
<formControlPr xmlns="http://schemas.microsoft.com/office/spreadsheetml/2009/9/main" objectType="CheckBox" fmlaLink="AD21" lockText="1" noThreeD="1"/>
</file>

<file path=xl/ctrlProps/ctrlProp49.xml><?xml version="1.0" encoding="utf-8"?>
<formControlPr xmlns="http://schemas.microsoft.com/office/spreadsheetml/2009/9/main" objectType="CheckBox" fmlaLink="AD22" lockText="1" noThreeD="1"/>
</file>

<file path=xl/ctrlProps/ctrlProp5.xml><?xml version="1.0" encoding="utf-8"?>
<formControlPr xmlns="http://schemas.microsoft.com/office/spreadsheetml/2009/9/main" objectType="CheckBox" fmlaLink="AD55" lockText="1" noThreeD="1"/>
</file>

<file path=xl/ctrlProps/ctrlProp50.xml><?xml version="1.0" encoding="utf-8"?>
<formControlPr xmlns="http://schemas.microsoft.com/office/spreadsheetml/2009/9/main" objectType="CheckBox" fmlaLink="AD23" lockText="1" noThreeD="1"/>
</file>

<file path=xl/ctrlProps/ctrlProp51.xml><?xml version="1.0" encoding="utf-8"?>
<formControlPr xmlns="http://schemas.microsoft.com/office/spreadsheetml/2009/9/main" objectType="CheckBox" fmlaLink="AD24" lockText="1" noThreeD="1"/>
</file>

<file path=xl/ctrlProps/ctrlProp52.xml><?xml version="1.0" encoding="utf-8"?>
<formControlPr xmlns="http://schemas.microsoft.com/office/spreadsheetml/2009/9/main" objectType="CheckBox" fmlaLink="AD25" lockText="1" noThreeD="1"/>
</file>

<file path=xl/ctrlProps/ctrlProp53.xml><?xml version="1.0" encoding="utf-8"?>
<formControlPr xmlns="http://schemas.microsoft.com/office/spreadsheetml/2009/9/main" objectType="CheckBox" fmlaLink="AD26" lockText="1" noThreeD="1"/>
</file>

<file path=xl/ctrlProps/ctrlProp54.xml><?xml version="1.0" encoding="utf-8"?>
<formControlPr xmlns="http://schemas.microsoft.com/office/spreadsheetml/2009/9/main" objectType="CheckBox" fmlaLink="AD27" lockText="1" noThreeD="1"/>
</file>

<file path=xl/ctrlProps/ctrlProp55.xml><?xml version="1.0" encoding="utf-8"?>
<formControlPr xmlns="http://schemas.microsoft.com/office/spreadsheetml/2009/9/main" objectType="CheckBox" fmlaLink="AD28" lockText="1" noThreeD="1"/>
</file>

<file path=xl/ctrlProps/ctrlProp56.xml><?xml version="1.0" encoding="utf-8"?>
<formControlPr xmlns="http://schemas.microsoft.com/office/spreadsheetml/2009/9/main" objectType="CheckBox" fmlaLink="AD29" lockText="1" noThreeD="1"/>
</file>

<file path=xl/ctrlProps/ctrlProp57.xml><?xml version="1.0" encoding="utf-8"?>
<formControlPr xmlns="http://schemas.microsoft.com/office/spreadsheetml/2009/9/main" objectType="CheckBox" fmlaLink="AD30" lockText="1" noThreeD="1"/>
</file>

<file path=xl/ctrlProps/ctrlProp58.xml><?xml version="1.0" encoding="utf-8"?>
<formControlPr xmlns="http://schemas.microsoft.com/office/spreadsheetml/2009/9/main" objectType="CheckBox" fmlaLink="$AD$54" lockText="1" noThreeD="1"/>
</file>

<file path=xl/ctrlProps/ctrlProp59.xml><?xml version="1.0" encoding="utf-8"?>
<formControlPr xmlns="http://schemas.microsoft.com/office/spreadsheetml/2009/9/main" objectType="CheckBox" fmlaLink="$AD$54" lockText="1" noThreeD="1"/>
</file>

<file path=xl/ctrlProps/ctrlProp6.xml><?xml version="1.0" encoding="utf-8"?>
<formControlPr xmlns="http://schemas.microsoft.com/office/spreadsheetml/2009/9/main" objectType="CheckBox" fmlaLink="$AD$57" lockText="1" noThreeD="1"/>
</file>

<file path=xl/ctrlProps/ctrlProp60.xml><?xml version="1.0" encoding="utf-8"?>
<formControlPr xmlns="http://schemas.microsoft.com/office/spreadsheetml/2009/9/main" objectType="CheckBox" fmlaLink="$AD$60" lockText="1" noThreeD="1"/>
</file>

<file path=xl/ctrlProps/ctrlProp61.xml><?xml version="1.0" encoding="utf-8"?>
<formControlPr xmlns="http://schemas.microsoft.com/office/spreadsheetml/2009/9/main" objectType="CheckBox" fmlaLink="AD56" lockText="1" noThreeD="1"/>
</file>

<file path=xl/ctrlProps/ctrlProp62.xml><?xml version="1.0" encoding="utf-8"?>
<formControlPr xmlns="http://schemas.microsoft.com/office/spreadsheetml/2009/9/main" objectType="CheckBox" fmlaLink="AD59" lockText="1" noThreeD="1"/>
</file>

<file path=xl/ctrlProps/ctrlProp63.xml><?xml version="1.0" encoding="utf-8"?>
<formControlPr xmlns="http://schemas.microsoft.com/office/spreadsheetml/2009/9/main" objectType="CheckBox" fmlaLink="AD75" lockText="1" noThreeD="1"/>
</file>

<file path=xl/ctrlProps/ctrlProp64.xml><?xml version="1.0" encoding="utf-8"?>
<formControlPr xmlns="http://schemas.microsoft.com/office/spreadsheetml/2009/9/main" objectType="CheckBox" fmlaLink="AD77" lockText="1" noThreeD="1"/>
</file>

<file path=xl/ctrlProps/ctrlProp65.xml><?xml version="1.0" encoding="utf-8"?>
<formControlPr xmlns="http://schemas.microsoft.com/office/spreadsheetml/2009/9/main" objectType="CheckBox" fmlaLink="AD80" lockText="1" noThreeD="1"/>
</file>

<file path=xl/ctrlProps/ctrlProp66.xml><?xml version="1.0" encoding="utf-8"?>
<formControlPr xmlns="http://schemas.microsoft.com/office/spreadsheetml/2009/9/main" objectType="CheckBox" fmlaLink="AD82" lockText="1" noThreeD="1"/>
</file>

<file path=xl/ctrlProps/ctrlProp67.xml><?xml version="1.0" encoding="utf-8"?>
<formControlPr xmlns="http://schemas.microsoft.com/office/spreadsheetml/2009/9/main" objectType="CheckBox" fmlaLink="AD100" lockText="1" noThreeD="1"/>
</file>

<file path=xl/ctrlProps/ctrlProp68.xml><?xml version="1.0" encoding="utf-8"?>
<formControlPr xmlns="http://schemas.microsoft.com/office/spreadsheetml/2009/9/main" objectType="CheckBox" fmlaLink="AD105" lockText="1" noThreeD="1"/>
</file>

<file path=xl/ctrlProps/ctrlProp69.xml><?xml version="1.0" encoding="utf-8"?>
<formControlPr xmlns="http://schemas.microsoft.com/office/spreadsheetml/2009/9/main" objectType="CheckBox" fmlaLink="AD107" lockText="1" noThreeD="1"/>
</file>

<file path=xl/ctrlProps/ctrlProp7.xml><?xml version="1.0" encoding="utf-8"?>
<formControlPr xmlns="http://schemas.microsoft.com/office/spreadsheetml/2009/9/main" objectType="CheckBox" fmlaLink="$AD$58" lockText="1" noThreeD="1"/>
</file>

<file path=xl/ctrlProps/ctrlProp70.xml><?xml version="1.0" encoding="utf-8"?>
<formControlPr xmlns="http://schemas.microsoft.com/office/spreadsheetml/2009/9/main" objectType="CheckBox" fmlaLink="AD116" lockText="1" noThreeD="1"/>
</file>

<file path=xl/ctrlProps/ctrlProp71.xml><?xml version="1.0" encoding="utf-8"?>
<formControlPr xmlns="http://schemas.microsoft.com/office/spreadsheetml/2009/9/main" objectType="CheckBox" fmlaLink="AD117" lockText="1" noThreeD="1"/>
</file>

<file path=xl/ctrlProps/ctrlProp72.xml><?xml version="1.0" encoding="utf-8"?>
<formControlPr xmlns="http://schemas.microsoft.com/office/spreadsheetml/2009/9/main" objectType="CheckBox" fmlaLink="AD118" lockText="1" noThreeD="1"/>
</file>

<file path=xl/ctrlProps/ctrlProp8.xml><?xml version="1.0" encoding="utf-8"?>
<formControlPr xmlns="http://schemas.microsoft.com/office/spreadsheetml/2009/9/main" objectType="CheckBox" fmlaLink="AD61" lockText="1" noThreeD="1"/>
</file>

<file path=xl/ctrlProps/ctrlProp9.xml><?xml version="1.0" encoding="utf-8"?>
<formControlPr xmlns="http://schemas.microsoft.com/office/spreadsheetml/2009/9/main" objectType="CheckBox" fmlaLink="$AD$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49</xdr:row>
          <xdr:rowOff>0</xdr:rowOff>
        </xdr:from>
        <xdr:to>
          <xdr:col>2</xdr:col>
          <xdr:colOff>9525</xdr:colOff>
          <xdr:row>50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9525</xdr:colOff>
          <xdr:row>53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0</xdr:rowOff>
        </xdr:from>
        <xdr:to>
          <xdr:col>2</xdr:col>
          <xdr:colOff>9525</xdr:colOff>
          <xdr:row>51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0</xdr:rowOff>
        </xdr:from>
        <xdr:to>
          <xdr:col>2</xdr:col>
          <xdr:colOff>9525</xdr:colOff>
          <xdr:row>52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2</xdr:col>
          <xdr:colOff>9525</xdr:colOff>
          <xdr:row>55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0</xdr:rowOff>
        </xdr:from>
        <xdr:to>
          <xdr:col>2</xdr:col>
          <xdr:colOff>9525</xdr:colOff>
          <xdr:row>57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2</xdr:col>
          <xdr:colOff>9525</xdr:colOff>
          <xdr:row>58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0</xdr:rowOff>
        </xdr:from>
        <xdr:to>
          <xdr:col>2</xdr:col>
          <xdr:colOff>9525</xdr:colOff>
          <xdr:row>61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61</xdr:row>
          <xdr:rowOff>0</xdr:rowOff>
        </xdr:from>
        <xdr:to>
          <xdr:col>2</xdr:col>
          <xdr:colOff>9525</xdr:colOff>
          <xdr:row>62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0</xdr:rowOff>
        </xdr:from>
        <xdr:to>
          <xdr:col>2</xdr:col>
          <xdr:colOff>9525</xdr:colOff>
          <xdr:row>63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0</xdr:rowOff>
        </xdr:from>
        <xdr:to>
          <xdr:col>2</xdr:col>
          <xdr:colOff>9525</xdr:colOff>
          <xdr:row>95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95</xdr:row>
          <xdr:rowOff>0</xdr:rowOff>
        </xdr:from>
        <xdr:to>
          <xdr:col>2</xdr:col>
          <xdr:colOff>9525</xdr:colOff>
          <xdr:row>96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96</xdr:row>
          <xdr:rowOff>0</xdr:rowOff>
        </xdr:from>
        <xdr:to>
          <xdr:col>2</xdr:col>
          <xdr:colOff>9525</xdr:colOff>
          <xdr:row>97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97</xdr:row>
          <xdr:rowOff>0</xdr:rowOff>
        </xdr:from>
        <xdr:to>
          <xdr:col>2</xdr:col>
          <xdr:colOff>9525</xdr:colOff>
          <xdr:row>98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98</xdr:row>
          <xdr:rowOff>0</xdr:rowOff>
        </xdr:from>
        <xdr:to>
          <xdr:col>2</xdr:col>
          <xdr:colOff>9525</xdr:colOff>
          <xdr:row>99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100</xdr:row>
          <xdr:rowOff>0</xdr:rowOff>
        </xdr:from>
        <xdr:to>
          <xdr:col>2</xdr:col>
          <xdr:colOff>9525</xdr:colOff>
          <xdr:row>101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101</xdr:row>
          <xdr:rowOff>0</xdr:rowOff>
        </xdr:from>
        <xdr:to>
          <xdr:col>2</xdr:col>
          <xdr:colOff>9525</xdr:colOff>
          <xdr:row>102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102</xdr:row>
          <xdr:rowOff>0</xdr:rowOff>
        </xdr:from>
        <xdr:to>
          <xdr:col>2</xdr:col>
          <xdr:colOff>9525</xdr:colOff>
          <xdr:row>103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103</xdr:row>
          <xdr:rowOff>0</xdr:rowOff>
        </xdr:from>
        <xdr:to>
          <xdr:col>2</xdr:col>
          <xdr:colOff>9525</xdr:colOff>
          <xdr:row>104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105</xdr:row>
          <xdr:rowOff>0</xdr:rowOff>
        </xdr:from>
        <xdr:to>
          <xdr:col>2</xdr:col>
          <xdr:colOff>9525</xdr:colOff>
          <xdr:row>106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107</xdr:row>
          <xdr:rowOff>0</xdr:rowOff>
        </xdr:from>
        <xdr:to>
          <xdr:col>2</xdr:col>
          <xdr:colOff>9525</xdr:colOff>
          <xdr:row>108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0</xdr:rowOff>
        </xdr:from>
        <xdr:to>
          <xdr:col>2</xdr:col>
          <xdr:colOff>9525</xdr:colOff>
          <xdr:row>109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9525</xdr:colOff>
          <xdr:row>10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9525</xdr:colOff>
          <xdr:row>10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9525</xdr:colOff>
          <xdr:row>13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0</xdr:rowOff>
        </xdr:from>
        <xdr:to>
          <xdr:col>2</xdr:col>
          <xdr:colOff>9525</xdr:colOff>
          <xdr:row>71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0</xdr:rowOff>
        </xdr:from>
        <xdr:to>
          <xdr:col>2</xdr:col>
          <xdr:colOff>9525</xdr:colOff>
          <xdr:row>72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0</xdr:rowOff>
        </xdr:from>
        <xdr:to>
          <xdr:col>2</xdr:col>
          <xdr:colOff>9525</xdr:colOff>
          <xdr:row>73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73</xdr:row>
          <xdr:rowOff>0</xdr:rowOff>
        </xdr:from>
        <xdr:to>
          <xdr:col>2</xdr:col>
          <xdr:colOff>9525</xdr:colOff>
          <xdr:row>74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75</xdr:row>
          <xdr:rowOff>0</xdr:rowOff>
        </xdr:from>
        <xdr:to>
          <xdr:col>2</xdr:col>
          <xdr:colOff>9525</xdr:colOff>
          <xdr:row>76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0</xdr:rowOff>
        </xdr:from>
        <xdr:to>
          <xdr:col>2</xdr:col>
          <xdr:colOff>9525</xdr:colOff>
          <xdr:row>78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0</xdr:rowOff>
        </xdr:from>
        <xdr:to>
          <xdr:col>2</xdr:col>
          <xdr:colOff>9525</xdr:colOff>
          <xdr:row>79</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2</xdr:col>
          <xdr:colOff>9525</xdr:colOff>
          <xdr:row>81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0</xdr:rowOff>
        </xdr:from>
        <xdr:to>
          <xdr:col>2</xdr:col>
          <xdr:colOff>9525</xdr:colOff>
          <xdr:row>83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83</xdr:row>
          <xdr:rowOff>0</xdr:rowOff>
        </xdr:from>
        <xdr:to>
          <xdr:col>2</xdr:col>
          <xdr:colOff>9525</xdr:colOff>
          <xdr:row>84</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9525</xdr:colOff>
          <xdr:row>35</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9525</xdr:colOff>
          <xdr:row>36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9525</xdr:colOff>
          <xdr:row>37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2</xdr:col>
          <xdr:colOff>9525</xdr:colOff>
          <xdr:row>38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9525</xdr:colOff>
          <xdr:row>39</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9525</xdr:colOff>
          <xdr:row>40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2</xdr:col>
          <xdr:colOff>9525</xdr:colOff>
          <xdr:row>19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9525</xdr:colOff>
          <xdr:row>20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2</xdr:col>
          <xdr:colOff>9525</xdr:colOff>
          <xdr:row>21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2</xdr:col>
          <xdr:colOff>9525</xdr:colOff>
          <xdr:row>22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2</xdr:col>
          <xdr:colOff>9525</xdr:colOff>
          <xdr:row>23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9525</xdr:colOff>
          <xdr:row>24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2</xdr:col>
          <xdr:colOff>9525</xdr:colOff>
          <xdr:row>25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2</xdr:col>
          <xdr:colOff>9525</xdr:colOff>
          <xdr:row>26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9525</xdr:colOff>
          <xdr:row>27</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xdr:col>
          <xdr:colOff>9525</xdr:colOff>
          <xdr:row>28</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2</xdr:col>
          <xdr:colOff>9525</xdr:colOff>
          <xdr:row>29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9525</xdr:colOff>
          <xdr:row>30</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9525</xdr:colOff>
          <xdr:row>54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0</xdr:rowOff>
        </xdr:from>
        <xdr:to>
          <xdr:col>2</xdr:col>
          <xdr:colOff>9525</xdr:colOff>
          <xdr:row>54</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59</xdr:row>
          <xdr:rowOff>0</xdr:rowOff>
        </xdr:from>
        <xdr:to>
          <xdr:col>2</xdr:col>
          <xdr:colOff>9525</xdr:colOff>
          <xdr:row>60</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0</xdr:rowOff>
        </xdr:from>
        <xdr:to>
          <xdr:col>2</xdr:col>
          <xdr:colOff>9525</xdr:colOff>
          <xdr:row>56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0</xdr:rowOff>
        </xdr:from>
        <xdr:to>
          <xdr:col>2</xdr:col>
          <xdr:colOff>9525</xdr:colOff>
          <xdr:row>59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74</xdr:row>
          <xdr:rowOff>0</xdr:rowOff>
        </xdr:from>
        <xdr:to>
          <xdr:col>2</xdr:col>
          <xdr:colOff>9525</xdr:colOff>
          <xdr:row>75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2</xdr:col>
          <xdr:colOff>9525</xdr:colOff>
          <xdr:row>77</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79</xdr:row>
          <xdr:rowOff>0</xdr:rowOff>
        </xdr:from>
        <xdr:to>
          <xdr:col>2</xdr:col>
          <xdr:colOff>9525</xdr:colOff>
          <xdr:row>80</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0</xdr:rowOff>
        </xdr:from>
        <xdr:to>
          <xdr:col>2</xdr:col>
          <xdr:colOff>9525</xdr:colOff>
          <xdr:row>82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99</xdr:row>
          <xdr:rowOff>0</xdr:rowOff>
        </xdr:from>
        <xdr:to>
          <xdr:col>2</xdr:col>
          <xdr:colOff>9525</xdr:colOff>
          <xdr:row>100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104</xdr:row>
          <xdr:rowOff>0</xdr:rowOff>
        </xdr:from>
        <xdr:to>
          <xdr:col>2</xdr:col>
          <xdr:colOff>9525</xdr:colOff>
          <xdr:row>105</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106</xdr:row>
          <xdr:rowOff>0</xdr:rowOff>
        </xdr:from>
        <xdr:to>
          <xdr:col>2</xdr:col>
          <xdr:colOff>9525</xdr:colOff>
          <xdr:row>107</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115</xdr:row>
          <xdr:rowOff>0</xdr:rowOff>
        </xdr:from>
        <xdr:to>
          <xdr:col>2</xdr:col>
          <xdr:colOff>9525</xdr:colOff>
          <xdr:row>116</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116</xdr:row>
          <xdr:rowOff>0</xdr:rowOff>
        </xdr:from>
        <xdr:to>
          <xdr:col>2</xdr:col>
          <xdr:colOff>9525</xdr:colOff>
          <xdr:row>117</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117</xdr:row>
          <xdr:rowOff>0</xdr:rowOff>
        </xdr:from>
        <xdr:to>
          <xdr:col>2</xdr:col>
          <xdr:colOff>9525</xdr:colOff>
          <xdr:row>118</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92B9-D511-4D8C-ADE0-1082B12330DC}">
  <dimension ref="A1:AT126"/>
  <sheetViews>
    <sheetView showGridLines="0" tabSelected="1" showRuler="0" view="pageLayout" zoomScaleNormal="100" workbookViewId="0">
      <selection activeCell="H3" sqref="H3:AB3"/>
    </sheetView>
  </sheetViews>
  <sheetFormatPr defaultColWidth="9.140625" defaultRowHeight="12.75" x14ac:dyDescent="0.2"/>
  <cols>
    <col min="1" max="28" width="3.5703125" style="9" customWidth="1"/>
    <col min="29" max="37" width="9.140625" style="9" hidden="1" customWidth="1"/>
    <col min="38" max="39" width="9.140625" style="9" customWidth="1"/>
    <col min="40" max="16384" width="9.140625" style="9"/>
  </cols>
  <sheetData>
    <row r="1" spans="1:37" s="6" customFormat="1" ht="11.25" x14ac:dyDescent="0.2">
      <c r="A1" s="126" t="s">
        <v>119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row>
    <row r="2" spans="1:37" s="7" customFormat="1" ht="5.25" x14ac:dyDescent="0.15"/>
    <row r="3" spans="1:37" x14ac:dyDescent="0.2">
      <c r="A3" s="8" t="s">
        <v>0</v>
      </c>
      <c r="H3" s="109"/>
      <c r="I3" s="109"/>
      <c r="J3" s="109"/>
      <c r="K3" s="109"/>
      <c r="L3" s="109"/>
      <c r="M3" s="109"/>
      <c r="N3" s="109"/>
      <c r="O3" s="109"/>
      <c r="P3" s="109"/>
      <c r="Q3" s="109"/>
      <c r="R3" s="109"/>
      <c r="S3" s="109"/>
      <c r="T3" s="109"/>
      <c r="U3" s="109"/>
      <c r="V3" s="109"/>
      <c r="W3" s="109"/>
      <c r="X3" s="109"/>
      <c r="Y3" s="109"/>
      <c r="Z3" s="109"/>
      <c r="AA3" s="109"/>
      <c r="AB3" s="109"/>
    </row>
    <row r="4" spans="1:37" x14ac:dyDescent="0.2">
      <c r="A4" s="10" t="s">
        <v>1</v>
      </c>
      <c r="H4" s="127"/>
      <c r="I4" s="127"/>
      <c r="J4" s="127"/>
      <c r="K4" s="127"/>
      <c r="L4" s="127"/>
      <c r="M4" s="127"/>
      <c r="N4" s="127"/>
      <c r="O4" s="127"/>
      <c r="P4" s="127"/>
      <c r="Q4" s="127"/>
      <c r="R4" s="127"/>
      <c r="S4" s="127"/>
      <c r="T4" s="127"/>
      <c r="U4" s="127"/>
      <c r="V4" s="127"/>
      <c r="W4" s="127"/>
      <c r="X4" s="127"/>
      <c r="Y4" s="127"/>
      <c r="Z4" s="127"/>
      <c r="AA4" s="127"/>
      <c r="AB4" s="127"/>
      <c r="AD4" s="9" t="s">
        <v>2</v>
      </c>
      <c r="AE4" s="9" t="s">
        <v>3</v>
      </c>
    </row>
    <row r="5" spans="1:37" s="7" customFormat="1" ht="5.25" x14ac:dyDescent="0.15"/>
    <row r="6" spans="1:37" x14ac:dyDescent="0.2">
      <c r="A6" s="123" t="str">
        <f>IF(SUM(AD6:AE6)=0,"Let's get started! Enter a client name and/or ID number.",IF(AD6=0,"Enter a client name and/or ID number.",IF(AE6=0,"Enter a housing case manager name.","Access to Care Assessment")))</f>
        <v>Let's get started! Enter a client name and/or ID number.</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5"/>
      <c r="AD6" s="11">
        <f>IF(H3="",0,1)</f>
        <v>0</v>
      </c>
      <c r="AE6" s="11">
        <f>IF(H4="",0,1)</f>
        <v>0</v>
      </c>
      <c r="AJ6" s="85" t="s">
        <v>109</v>
      </c>
      <c r="AK6" s="85" t="s">
        <v>110</v>
      </c>
    </row>
    <row r="7" spans="1:37" s="7" customFormat="1" ht="5.25" x14ac:dyDescent="0.15"/>
    <row r="8" spans="1:37" x14ac:dyDescent="0.2">
      <c r="A8" s="100" t="s">
        <v>40</v>
      </c>
      <c r="B8" s="12" t="s">
        <v>103</v>
      </c>
      <c r="C8" s="13"/>
      <c r="D8" s="14"/>
      <c r="E8" s="14"/>
      <c r="F8" s="14"/>
      <c r="G8" s="14"/>
      <c r="H8" s="14"/>
      <c r="I8" s="14"/>
      <c r="J8" s="14"/>
      <c r="K8" s="14"/>
      <c r="L8" s="14"/>
      <c r="M8" s="14"/>
      <c r="N8" s="14"/>
      <c r="O8" s="14"/>
      <c r="P8" s="14"/>
      <c r="Q8" s="14"/>
      <c r="R8" s="14"/>
      <c r="S8" s="14"/>
      <c r="T8" s="14"/>
      <c r="U8" s="14"/>
      <c r="V8" s="14"/>
      <c r="W8" s="14"/>
      <c r="X8" s="14"/>
      <c r="Y8" s="15"/>
      <c r="Z8" s="91"/>
      <c r="AA8" s="91"/>
      <c r="AB8" s="92"/>
      <c r="AD8" s="16" t="s">
        <v>72</v>
      </c>
      <c r="AE8" s="16">
        <f>IF(Z8="",0,1)</f>
        <v>0</v>
      </c>
      <c r="AF8" s="9">
        <f>IF(Z8="Yes",1,0)</f>
        <v>0</v>
      </c>
      <c r="AJ8" s="9">
        <f>IF(AND(AF8=1,AF44=0,Z44="No",AF67=0,Z67="No",AF88=0,Z88="No",AF113=0,Z113="No"),1,0)</f>
        <v>0</v>
      </c>
      <c r="AK8" s="9">
        <f>IF(AND(AF8=0,OR(AF44=1,AF67=1,AF88=1,AF113=1)),1,0)</f>
        <v>0</v>
      </c>
    </row>
    <row r="9" spans="1:37" x14ac:dyDescent="0.2">
      <c r="A9" s="101"/>
      <c r="B9" s="17"/>
      <c r="C9" s="18" t="s">
        <v>49</v>
      </c>
      <c r="D9" s="18"/>
      <c r="E9" s="18"/>
      <c r="F9" s="18"/>
      <c r="G9" s="18"/>
      <c r="H9" s="18"/>
      <c r="I9" s="18"/>
      <c r="J9" s="18"/>
      <c r="K9" s="18"/>
      <c r="L9" s="18"/>
      <c r="M9" s="18"/>
      <c r="N9" s="18"/>
      <c r="O9" s="18"/>
      <c r="P9" s="18"/>
      <c r="Q9" s="18"/>
      <c r="R9" s="18"/>
      <c r="S9" s="19" t="s">
        <v>42</v>
      </c>
      <c r="T9" s="20"/>
      <c r="U9" s="20"/>
      <c r="V9" s="20"/>
      <c r="W9" s="20"/>
      <c r="X9" s="20"/>
      <c r="Y9" s="21"/>
      <c r="Z9" s="18"/>
      <c r="AA9" s="18"/>
      <c r="AB9" s="3" t="s">
        <v>14</v>
      </c>
      <c r="AD9" s="1" t="b">
        <v>0</v>
      </c>
      <c r="AE9" s="9">
        <f t="shared" ref="AE9:AE14" si="0">IF(AD9=FALSE,0,1)</f>
        <v>0</v>
      </c>
      <c r="AH9" s="22" t="s">
        <v>24</v>
      </c>
      <c r="AJ9" s="85" t="s">
        <v>112</v>
      </c>
      <c r="AK9" s="85" t="s">
        <v>111</v>
      </c>
    </row>
    <row r="10" spans="1:37" x14ac:dyDescent="0.2">
      <c r="A10" s="101"/>
      <c r="B10" s="17"/>
      <c r="C10" s="18" t="s">
        <v>51</v>
      </c>
      <c r="D10" s="18"/>
      <c r="E10" s="18"/>
      <c r="F10" s="18"/>
      <c r="G10" s="18"/>
      <c r="H10" s="18"/>
      <c r="I10" s="18"/>
      <c r="J10" s="18"/>
      <c r="K10" s="18"/>
      <c r="L10" s="18"/>
      <c r="M10" s="18"/>
      <c r="N10" s="18"/>
      <c r="O10" s="18"/>
      <c r="P10" s="18"/>
      <c r="Q10" s="18"/>
      <c r="R10" s="18"/>
      <c r="S10" s="19" t="s">
        <v>41</v>
      </c>
      <c r="T10" s="23"/>
      <c r="U10" s="23"/>
      <c r="V10" s="23"/>
      <c r="W10" s="23"/>
      <c r="X10" s="23"/>
      <c r="Y10" s="21"/>
      <c r="Z10" s="18"/>
      <c r="AA10" s="18"/>
      <c r="AB10" s="3" t="s">
        <v>14</v>
      </c>
      <c r="AD10" s="1" t="b">
        <v>0</v>
      </c>
      <c r="AE10" s="9">
        <f t="shared" si="0"/>
        <v>0</v>
      </c>
      <c r="AH10" s="24"/>
      <c r="AJ10" s="85">
        <f>IF(AND(AE13=1,AF18=0,Z18="No"),1,0)</f>
        <v>0</v>
      </c>
      <c r="AK10" s="9">
        <f>IF(AND(AE13=0,AF18=1),1,0)</f>
        <v>0</v>
      </c>
    </row>
    <row r="11" spans="1:37" x14ac:dyDescent="0.2">
      <c r="A11" s="101"/>
      <c r="B11" s="17"/>
      <c r="C11" s="18" t="s">
        <v>53</v>
      </c>
      <c r="D11" s="18"/>
      <c r="E11" s="18"/>
      <c r="F11" s="18"/>
      <c r="G11" s="18"/>
      <c r="H11" s="18"/>
      <c r="I11" s="18"/>
      <c r="J11" s="18"/>
      <c r="K11" s="18"/>
      <c r="L11" s="18"/>
      <c r="M11" s="18"/>
      <c r="N11" s="18"/>
      <c r="O11" s="18"/>
      <c r="P11" s="18"/>
      <c r="Q11" s="18"/>
      <c r="R11" s="18"/>
      <c r="S11" s="99" t="s">
        <v>43</v>
      </c>
      <c r="T11" s="99"/>
      <c r="U11" s="99"/>
      <c r="V11" s="99"/>
      <c r="W11" s="99"/>
      <c r="X11" s="99"/>
      <c r="Y11" s="99"/>
      <c r="Z11" s="18"/>
      <c r="AA11" s="18"/>
      <c r="AB11" s="3" t="s">
        <v>14</v>
      </c>
      <c r="AD11" s="1" t="b">
        <v>0</v>
      </c>
      <c r="AE11" s="9">
        <f t="shared" si="0"/>
        <v>0</v>
      </c>
      <c r="AH11" s="26" t="s">
        <v>27</v>
      </c>
      <c r="AJ11" s="85" t="s">
        <v>113</v>
      </c>
      <c r="AK11" s="85" t="s">
        <v>114</v>
      </c>
    </row>
    <row r="12" spans="1:37" x14ac:dyDescent="0.2">
      <c r="A12" s="101"/>
      <c r="B12" s="17"/>
      <c r="C12" s="18" t="s">
        <v>52</v>
      </c>
      <c r="D12" s="18"/>
      <c r="E12" s="18"/>
      <c r="F12" s="18"/>
      <c r="G12" s="18"/>
      <c r="H12" s="18"/>
      <c r="I12" s="18"/>
      <c r="J12" s="18"/>
      <c r="K12" s="18"/>
      <c r="L12" s="18"/>
      <c r="M12" s="18"/>
      <c r="N12" s="18"/>
      <c r="O12" s="18"/>
      <c r="P12" s="18"/>
      <c r="Q12" s="18"/>
      <c r="R12" s="18"/>
      <c r="S12" s="99"/>
      <c r="T12" s="99"/>
      <c r="U12" s="99"/>
      <c r="V12" s="99"/>
      <c r="W12" s="99"/>
      <c r="X12" s="99"/>
      <c r="Y12" s="99"/>
      <c r="Z12" s="18"/>
      <c r="AA12" s="18"/>
      <c r="AB12" s="3" t="s">
        <v>14</v>
      </c>
      <c r="AD12" s="1" t="b">
        <v>0</v>
      </c>
      <c r="AE12" s="9">
        <f t="shared" si="0"/>
        <v>0</v>
      </c>
      <c r="AH12" s="27" t="s">
        <v>30</v>
      </c>
      <c r="AJ12" s="85" t="s">
        <v>118</v>
      </c>
      <c r="AK12" s="85">
        <f>IF(AND(AE11=0,AF34=1),1,0)</f>
        <v>0</v>
      </c>
    </row>
    <row r="13" spans="1:37" x14ac:dyDescent="0.2">
      <c r="A13" s="101"/>
      <c r="B13" s="17"/>
      <c r="C13" s="18" t="s">
        <v>54</v>
      </c>
      <c r="D13" s="18"/>
      <c r="E13" s="18"/>
      <c r="F13" s="18"/>
      <c r="G13" s="18"/>
      <c r="H13" s="18"/>
      <c r="I13" s="18"/>
      <c r="J13" s="18"/>
      <c r="K13" s="18"/>
      <c r="L13" s="18"/>
      <c r="M13" s="18"/>
      <c r="N13" s="18"/>
      <c r="O13" s="18"/>
      <c r="P13" s="18"/>
      <c r="Q13" s="18"/>
      <c r="R13" s="18"/>
      <c r="S13" s="90" t="s">
        <v>44</v>
      </c>
      <c r="T13" s="90"/>
      <c r="U13" s="90"/>
      <c r="V13" s="90"/>
      <c r="W13" s="90"/>
      <c r="X13" s="90"/>
      <c r="Y13" s="25"/>
      <c r="Z13" s="18"/>
      <c r="AA13" s="18"/>
      <c r="AB13" s="3" t="s">
        <v>14</v>
      </c>
      <c r="AD13" s="1" t="b">
        <v>0</v>
      </c>
      <c r="AE13" s="9">
        <f t="shared" si="0"/>
        <v>0</v>
      </c>
      <c r="AJ13" s="85" t="s">
        <v>115</v>
      </c>
    </row>
    <row r="14" spans="1:37" x14ac:dyDescent="0.2">
      <c r="A14" s="102"/>
      <c r="B14" s="28"/>
      <c r="C14" s="29" t="s">
        <v>55</v>
      </c>
      <c r="D14" s="29"/>
      <c r="E14" s="29"/>
      <c r="F14" s="29"/>
      <c r="G14" s="29"/>
      <c r="H14" s="29"/>
      <c r="I14" s="29"/>
      <c r="J14" s="29"/>
      <c r="K14" s="29"/>
      <c r="L14" s="29"/>
      <c r="M14" s="29"/>
      <c r="N14" s="29"/>
      <c r="O14" s="29"/>
      <c r="P14" s="29"/>
      <c r="Q14" s="29"/>
      <c r="R14" s="29"/>
      <c r="S14" s="30"/>
      <c r="T14" s="30"/>
      <c r="U14" s="30"/>
      <c r="V14" s="30"/>
      <c r="W14" s="30"/>
      <c r="X14" s="30"/>
      <c r="Y14" s="30"/>
      <c r="Z14" s="29"/>
      <c r="AA14" s="29"/>
      <c r="AB14" s="4" t="s">
        <v>14</v>
      </c>
      <c r="AD14" s="1" t="b">
        <v>0</v>
      </c>
      <c r="AE14" s="9">
        <f t="shared" si="0"/>
        <v>0</v>
      </c>
      <c r="AJ14" s="9">
        <f>IF(AND(AE14=1,AE13=0),1,0)</f>
        <v>0</v>
      </c>
    </row>
    <row r="15" spans="1:37" s="7" customFormat="1" ht="5.25" x14ac:dyDescent="0.15"/>
    <row r="16" spans="1:37" x14ac:dyDescent="0.2">
      <c r="A16" s="123" t="str">
        <f>IF(NOT(AND(A6="Access to Care Assessment")),"Income Assessment",IF(AE8=0,"Select whether the household received any type of housing assistance services during this annual eligibility period.",IF(AND(AE8=1,AF8=0,SUM(AE9:AE14)&gt;0),"Error. The household did not receive housing assistance services during this annual eligibility period. Delete this entry.",IF(AND(AE8=1,AF8=1,SUM(AE9:AE14)=0),"Select Access to Care outcomes. Please check all that apply.",IF(AJ8=1,"Error. You have selected ""yes,"" but selected ""no"" for all housing assistance service types below. Please resolve this discrepancy.",IF(AK8=1,"Error. You have selected ""no,"" but selected ""yes"" for at least one housing assistance service type below. Please resolve this discrepancy.",IF(AJ10=1,"Error. You have checked ""yes,"" but selected ""no"" for Sources of Income below. Please resolve this discrepancy.",IF(AK10=1,"Error. You have not checked ""yes,"" but selected ""yes"" for Income Assessment below. Please resolve this discrepancy.",IF(AK12=1,"Error. You have not checked ""yes,"" but selected ""yes"" for Medical Insurance Assessment below. Please resolve this discrepancy.",IF(AJ14=1,"Error. If the household obtained and/or maintained an income-producing job, then this should be checked ""yes.""",IF(AJ18=1,"Error. You have checked ""yes,"" but not checked ""yes"" for earned income from employment below. Please resolve this discrepancy.",IF(AK18=1,"Error. You have not checked ""yes,"" but checked ""yes"" for earned income from employment below. Please resolve this discrepancy.","Income Assessment"))))))))))))</f>
        <v>Income Assessment</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5"/>
      <c r="AJ16" s="9" t="s">
        <v>116</v>
      </c>
      <c r="AK16" s="9" t="s">
        <v>117</v>
      </c>
    </row>
    <row r="17" spans="1:37" s="7" customFormat="1" ht="5.25" x14ac:dyDescent="0.15"/>
    <row r="18" spans="1:37" x14ac:dyDescent="0.2">
      <c r="A18" s="100" t="s">
        <v>40</v>
      </c>
      <c r="B18" s="12" t="s">
        <v>50</v>
      </c>
      <c r="C18" s="14"/>
      <c r="D18" s="14"/>
      <c r="E18" s="14"/>
      <c r="F18" s="14"/>
      <c r="G18" s="14"/>
      <c r="H18" s="14"/>
      <c r="I18" s="14"/>
      <c r="J18" s="14"/>
      <c r="K18" s="14"/>
      <c r="L18" s="14"/>
      <c r="M18" s="14"/>
      <c r="N18" s="14"/>
      <c r="O18" s="14"/>
      <c r="P18" s="14"/>
      <c r="Q18" s="14"/>
      <c r="R18" s="14"/>
      <c r="S18" s="14"/>
      <c r="T18" s="14"/>
      <c r="U18" s="14"/>
      <c r="V18" s="14"/>
      <c r="W18" s="14"/>
      <c r="X18" s="14"/>
      <c r="Y18" s="14"/>
      <c r="Z18" s="91"/>
      <c r="AA18" s="91"/>
      <c r="AB18" s="92"/>
      <c r="AD18" s="16" t="s">
        <v>104</v>
      </c>
      <c r="AE18" s="16">
        <f>IF(Z18="",0,1)</f>
        <v>0</v>
      </c>
      <c r="AF18" s="9">
        <f>IF(Z18="Yes",1,0)</f>
        <v>0</v>
      </c>
      <c r="AJ18" s="9">
        <f>IF(AND(AE14=1,AF18=1,SUM(AE19:AE30)&gt;0,AE19=0),1,0)</f>
        <v>0</v>
      </c>
      <c r="AK18" s="9">
        <f>IF(AND(AE14=0,AF18=1,AE19=1),1,0)</f>
        <v>0</v>
      </c>
    </row>
    <row r="19" spans="1:37" x14ac:dyDescent="0.2">
      <c r="A19" s="101"/>
      <c r="B19" s="17"/>
      <c r="C19" s="18" t="s">
        <v>57</v>
      </c>
      <c r="D19" s="18"/>
      <c r="E19" s="18"/>
      <c r="F19" s="18"/>
      <c r="G19" s="18"/>
      <c r="H19" s="18"/>
      <c r="I19" s="18"/>
      <c r="J19" s="18"/>
      <c r="K19" s="18"/>
      <c r="L19" s="18"/>
      <c r="M19" s="18"/>
      <c r="N19" s="18"/>
      <c r="O19" s="18"/>
      <c r="P19" s="18"/>
      <c r="Q19" s="18"/>
      <c r="R19" s="18"/>
      <c r="S19" s="18"/>
      <c r="T19" s="18"/>
      <c r="U19" s="18"/>
      <c r="V19" s="18"/>
      <c r="W19" s="18"/>
      <c r="X19" s="18"/>
      <c r="Y19" s="18"/>
      <c r="Z19" s="18"/>
      <c r="AA19" s="18"/>
      <c r="AB19" s="31"/>
      <c r="AD19" s="1" t="b">
        <v>0</v>
      </c>
      <c r="AE19" s="9">
        <f t="shared" ref="AE19:AE30" si="1">IF(AD19=FALSE,0,1)</f>
        <v>0</v>
      </c>
    </row>
    <row r="20" spans="1:37" x14ac:dyDescent="0.2">
      <c r="A20" s="101"/>
      <c r="B20" s="17"/>
      <c r="C20" s="18" t="s">
        <v>48</v>
      </c>
      <c r="D20" s="18"/>
      <c r="E20" s="18"/>
      <c r="F20" s="18"/>
      <c r="G20" s="18"/>
      <c r="H20" s="18"/>
      <c r="I20" s="18"/>
      <c r="J20" s="18"/>
      <c r="K20" s="18"/>
      <c r="L20" s="18"/>
      <c r="M20" s="18"/>
      <c r="N20" s="18"/>
      <c r="O20" s="18"/>
      <c r="P20" s="18"/>
      <c r="Q20" s="18"/>
      <c r="R20" s="18"/>
      <c r="S20" s="18"/>
      <c r="T20" s="18"/>
      <c r="U20" s="18"/>
      <c r="V20" s="18"/>
      <c r="W20" s="18"/>
      <c r="X20" s="18"/>
      <c r="Y20" s="18"/>
      <c r="Z20" s="18"/>
      <c r="AA20" s="18"/>
      <c r="AB20" s="31"/>
      <c r="AD20" s="1" t="b">
        <v>0</v>
      </c>
      <c r="AE20" s="9">
        <f t="shared" si="1"/>
        <v>0</v>
      </c>
    </row>
    <row r="21" spans="1:37" x14ac:dyDescent="0.2">
      <c r="A21" s="101"/>
      <c r="B21" s="17"/>
      <c r="C21" s="18" t="s">
        <v>66</v>
      </c>
      <c r="D21" s="18"/>
      <c r="E21" s="18"/>
      <c r="F21" s="18"/>
      <c r="G21" s="18"/>
      <c r="H21" s="18"/>
      <c r="I21" s="18"/>
      <c r="J21" s="18"/>
      <c r="K21" s="18"/>
      <c r="L21" s="18"/>
      <c r="M21" s="18"/>
      <c r="N21" s="18"/>
      <c r="O21" s="18"/>
      <c r="P21" s="18"/>
      <c r="Q21" s="18"/>
      <c r="R21" s="18"/>
      <c r="S21" s="18"/>
      <c r="T21" s="18"/>
      <c r="U21" s="18"/>
      <c r="V21" s="18"/>
      <c r="W21" s="18"/>
      <c r="X21" s="18"/>
      <c r="Y21" s="18"/>
      <c r="Z21" s="18"/>
      <c r="AA21" s="18"/>
      <c r="AB21" s="31"/>
      <c r="AD21" s="1" t="b">
        <v>0</v>
      </c>
      <c r="AE21" s="9">
        <f t="shared" si="1"/>
        <v>0</v>
      </c>
    </row>
    <row r="22" spans="1:37" x14ac:dyDescent="0.2">
      <c r="A22" s="101"/>
      <c r="B22" s="17"/>
      <c r="C22" s="18" t="s">
        <v>67</v>
      </c>
      <c r="D22" s="18"/>
      <c r="E22" s="18"/>
      <c r="F22" s="18"/>
      <c r="G22" s="18"/>
      <c r="H22" s="18"/>
      <c r="I22" s="18"/>
      <c r="J22" s="18"/>
      <c r="K22" s="18"/>
      <c r="L22" s="18"/>
      <c r="M22" s="18"/>
      <c r="N22" s="18"/>
      <c r="O22" s="18"/>
      <c r="P22" s="18"/>
      <c r="Q22" s="18"/>
      <c r="R22" s="18"/>
      <c r="S22" s="18"/>
      <c r="T22" s="18"/>
      <c r="U22" s="18"/>
      <c r="V22" s="18"/>
      <c r="W22" s="18"/>
      <c r="X22" s="18"/>
      <c r="Y22" s="18"/>
      <c r="Z22" s="18"/>
      <c r="AA22" s="18"/>
      <c r="AB22" s="31"/>
      <c r="AD22" s="1" t="b">
        <v>0</v>
      </c>
      <c r="AE22" s="9">
        <f t="shared" si="1"/>
        <v>0</v>
      </c>
    </row>
    <row r="23" spans="1:37" x14ac:dyDescent="0.2">
      <c r="A23" s="101"/>
      <c r="B23" s="17"/>
      <c r="C23" s="18" t="s">
        <v>58</v>
      </c>
      <c r="D23" s="18"/>
      <c r="E23" s="18"/>
      <c r="F23" s="18"/>
      <c r="G23" s="18"/>
      <c r="H23" s="18"/>
      <c r="I23" s="18"/>
      <c r="J23" s="18"/>
      <c r="K23" s="18"/>
      <c r="L23" s="18"/>
      <c r="M23" s="18"/>
      <c r="N23" s="18"/>
      <c r="O23" s="18"/>
      <c r="P23" s="18"/>
      <c r="Q23" s="18"/>
      <c r="R23" s="18"/>
      <c r="S23" s="18"/>
      <c r="T23" s="18"/>
      <c r="U23" s="18"/>
      <c r="V23" s="18"/>
      <c r="W23" s="18"/>
      <c r="X23" s="18"/>
      <c r="Y23" s="18"/>
      <c r="Z23" s="18"/>
      <c r="AA23" s="18"/>
      <c r="AB23" s="3" t="s">
        <v>14</v>
      </c>
      <c r="AD23" s="1" t="b">
        <v>0</v>
      </c>
      <c r="AE23" s="9">
        <f t="shared" si="1"/>
        <v>0</v>
      </c>
    </row>
    <row r="24" spans="1:37" x14ac:dyDescent="0.2">
      <c r="A24" s="101"/>
      <c r="B24" s="17"/>
      <c r="C24" s="18" t="s">
        <v>59</v>
      </c>
      <c r="D24" s="18"/>
      <c r="E24" s="18"/>
      <c r="F24" s="18"/>
      <c r="G24" s="18"/>
      <c r="H24" s="18"/>
      <c r="I24" s="18"/>
      <c r="J24" s="18"/>
      <c r="K24" s="18"/>
      <c r="L24" s="18"/>
      <c r="M24" s="18"/>
      <c r="N24" s="18"/>
      <c r="O24" s="18"/>
      <c r="P24" s="18"/>
      <c r="Q24" s="18"/>
      <c r="R24" s="18"/>
      <c r="S24" s="18"/>
      <c r="T24" s="18"/>
      <c r="U24" s="18"/>
      <c r="V24" s="18"/>
      <c r="W24" s="18"/>
      <c r="X24" s="18"/>
      <c r="Y24" s="18"/>
      <c r="Z24" s="18"/>
      <c r="AA24" s="18"/>
      <c r="AB24" s="31"/>
      <c r="AD24" s="1" t="b">
        <v>0</v>
      </c>
      <c r="AE24" s="9">
        <f t="shared" si="1"/>
        <v>0</v>
      </c>
    </row>
    <row r="25" spans="1:37" x14ac:dyDescent="0.2">
      <c r="A25" s="101"/>
      <c r="B25" s="17"/>
      <c r="C25" s="18" t="s">
        <v>60</v>
      </c>
      <c r="D25" s="18"/>
      <c r="E25" s="18"/>
      <c r="F25" s="18"/>
      <c r="G25" s="18"/>
      <c r="H25" s="18"/>
      <c r="I25" s="18"/>
      <c r="J25" s="18"/>
      <c r="K25" s="18"/>
      <c r="L25" s="18"/>
      <c r="M25" s="18"/>
      <c r="N25" s="18"/>
      <c r="O25" s="18"/>
      <c r="P25" s="18"/>
      <c r="Q25" s="18"/>
      <c r="R25" s="18"/>
      <c r="S25" s="18"/>
      <c r="T25" s="18"/>
      <c r="U25" s="18"/>
      <c r="V25" s="18"/>
      <c r="W25" s="18"/>
      <c r="X25" s="18"/>
      <c r="Y25" s="18"/>
      <c r="Z25" s="18"/>
      <c r="AA25" s="18"/>
      <c r="AB25" s="31"/>
      <c r="AD25" s="1" t="b">
        <v>0</v>
      </c>
      <c r="AE25" s="9">
        <f t="shared" si="1"/>
        <v>0</v>
      </c>
    </row>
    <row r="26" spans="1:37" x14ac:dyDescent="0.2">
      <c r="A26" s="101"/>
      <c r="B26" s="17"/>
      <c r="C26" s="18" t="s">
        <v>61</v>
      </c>
      <c r="D26" s="18"/>
      <c r="E26" s="18"/>
      <c r="F26" s="18"/>
      <c r="G26" s="18"/>
      <c r="H26" s="18"/>
      <c r="I26" s="18"/>
      <c r="J26" s="18"/>
      <c r="K26" s="18"/>
      <c r="L26" s="18"/>
      <c r="M26" s="18"/>
      <c r="N26" s="18"/>
      <c r="O26" s="18"/>
      <c r="P26" s="18"/>
      <c r="Q26" s="18"/>
      <c r="R26" s="18"/>
      <c r="S26" s="18"/>
      <c r="T26" s="18"/>
      <c r="U26" s="18"/>
      <c r="V26" s="18"/>
      <c r="W26" s="18"/>
      <c r="X26" s="18"/>
      <c r="Y26" s="18"/>
      <c r="Z26" s="18"/>
      <c r="AA26" s="18"/>
      <c r="AB26" s="31"/>
      <c r="AD26" s="1" t="b">
        <v>0</v>
      </c>
      <c r="AE26" s="9">
        <f t="shared" si="1"/>
        <v>0</v>
      </c>
    </row>
    <row r="27" spans="1:37" x14ac:dyDescent="0.2">
      <c r="A27" s="101"/>
      <c r="B27" s="17"/>
      <c r="C27" s="18" t="s">
        <v>62</v>
      </c>
      <c r="D27" s="18"/>
      <c r="E27" s="18"/>
      <c r="F27" s="18"/>
      <c r="G27" s="18"/>
      <c r="H27" s="18"/>
      <c r="I27" s="18"/>
      <c r="J27" s="18"/>
      <c r="K27" s="18"/>
      <c r="L27" s="18"/>
      <c r="M27" s="18"/>
      <c r="N27" s="18"/>
      <c r="O27" s="18"/>
      <c r="P27" s="18"/>
      <c r="Q27" s="18"/>
      <c r="R27" s="18"/>
      <c r="S27" s="18"/>
      <c r="T27" s="18"/>
      <c r="U27" s="18"/>
      <c r="V27" s="18"/>
      <c r="W27" s="18"/>
      <c r="X27" s="18"/>
      <c r="Y27" s="18"/>
      <c r="Z27" s="18"/>
      <c r="AA27" s="18"/>
      <c r="AB27" s="31"/>
      <c r="AD27" s="1" t="b">
        <v>0</v>
      </c>
      <c r="AE27" s="9">
        <f t="shared" si="1"/>
        <v>0</v>
      </c>
    </row>
    <row r="28" spans="1:37" x14ac:dyDescent="0.2">
      <c r="A28" s="101"/>
      <c r="B28" s="17"/>
      <c r="C28" s="18" t="s">
        <v>63</v>
      </c>
      <c r="D28" s="18"/>
      <c r="E28" s="18"/>
      <c r="F28" s="18"/>
      <c r="G28" s="18"/>
      <c r="H28" s="18"/>
      <c r="I28" s="18"/>
      <c r="J28" s="18"/>
      <c r="K28" s="18"/>
      <c r="L28" s="18"/>
      <c r="M28" s="18"/>
      <c r="N28" s="18"/>
      <c r="O28" s="18"/>
      <c r="P28" s="18"/>
      <c r="Q28" s="18"/>
      <c r="R28" s="18"/>
      <c r="S28" s="18"/>
      <c r="T28" s="18"/>
      <c r="U28" s="18"/>
      <c r="V28" s="18"/>
      <c r="W28" s="18"/>
      <c r="X28" s="18"/>
      <c r="Y28" s="18"/>
      <c r="Z28" s="18"/>
      <c r="AA28" s="18"/>
      <c r="AB28" s="31"/>
      <c r="AD28" s="1" t="b">
        <v>0</v>
      </c>
      <c r="AE28" s="9">
        <f t="shared" si="1"/>
        <v>0</v>
      </c>
    </row>
    <row r="29" spans="1:37" x14ac:dyDescent="0.2">
      <c r="A29" s="101"/>
      <c r="B29" s="17"/>
      <c r="C29" s="18" t="s">
        <v>64</v>
      </c>
      <c r="D29" s="18"/>
      <c r="E29" s="18"/>
      <c r="F29" s="18"/>
      <c r="G29" s="18"/>
      <c r="H29" s="18"/>
      <c r="I29" s="18"/>
      <c r="J29" s="18"/>
      <c r="K29" s="18"/>
      <c r="L29" s="18"/>
      <c r="M29" s="18"/>
      <c r="N29" s="18"/>
      <c r="O29" s="18"/>
      <c r="P29" s="18"/>
      <c r="Q29" s="18"/>
      <c r="R29" s="18"/>
      <c r="S29" s="18"/>
      <c r="T29" s="18"/>
      <c r="U29" s="18"/>
      <c r="V29" s="18"/>
      <c r="W29" s="18"/>
      <c r="X29" s="18"/>
      <c r="Y29" s="18"/>
      <c r="Z29" s="18"/>
      <c r="AA29" s="18"/>
      <c r="AB29" s="31"/>
      <c r="AD29" s="1" t="b">
        <v>0</v>
      </c>
      <c r="AE29" s="9">
        <f t="shared" si="1"/>
        <v>0</v>
      </c>
    </row>
    <row r="30" spans="1:37" x14ac:dyDescent="0.2">
      <c r="A30" s="102"/>
      <c r="B30" s="28"/>
      <c r="C30" s="29" t="s">
        <v>39</v>
      </c>
      <c r="D30" s="29"/>
      <c r="E30" s="29"/>
      <c r="F30" s="29"/>
      <c r="G30" s="29"/>
      <c r="H30" s="29"/>
      <c r="I30" s="29"/>
      <c r="J30" s="29"/>
      <c r="K30" s="29"/>
      <c r="L30" s="29"/>
      <c r="M30" s="29"/>
      <c r="N30" s="29"/>
      <c r="O30" s="29"/>
      <c r="P30" s="29"/>
      <c r="Q30" s="29"/>
      <c r="R30" s="29"/>
      <c r="S30" s="29"/>
      <c r="T30" s="29"/>
      <c r="U30" s="29"/>
      <c r="V30" s="29"/>
      <c r="W30" s="29"/>
      <c r="X30" s="29"/>
      <c r="Y30" s="29"/>
      <c r="Z30" s="29"/>
      <c r="AA30" s="29"/>
      <c r="AB30" s="32"/>
      <c r="AD30" s="1" t="b">
        <v>0</v>
      </c>
      <c r="AE30" s="9">
        <f t="shared" si="1"/>
        <v>0</v>
      </c>
    </row>
    <row r="31" spans="1:37" s="7" customFormat="1" ht="5.25" x14ac:dyDescent="0.15"/>
    <row r="32" spans="1:37" x14ac:dyDescent="0.2">
      <c r="A32" s="123" t="str">
        <f>IF(NOT(AND(A6="Access to Care Assessment",A16="Income Assessment")),"Medical Insurance Assessment",IF(AE18=0,"Select whether the household accessed and/or maintained any of these types of income.",IF(AND(AE18=1,AF18=0,SUM(AE19:AE30)&gt;0),"Error. The household did not access and/or maintain any of these types of income. Delete this entry.",IF(AND(AE18=1,AF18=1,SUM(AE19:AE30)=0),"Select the types of income. Please check all that apply.","Medical Insurance Assessment"))))</f>
        <v>Medical Insurance Assessment</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5"/>
    </row>
    <row r="33" spans="1:36" s="7" customFormat="1" ht="5.25" x14ac:dyDescent="0.15"/>
    <row r="34" spans="1:36" x14ac:dyDescent="0.2">
      <c r="A34" s="100" t="s">
        <v>40</v>
      </c>
      <c r="B34" s="12" t="s">
        <v>56</v>
      </c>
      <c r="C34" s="14"/>
      <c r="D34" s="14"/>
      <c r="E34" s="14"/>
      <c r="F34" s="14"/>
      <c r="G34" s="14"/>
      <c r="H34" s="14"/>
      <c r="I34" s="14"/>
      <c r="J34" s="14"/>
      <c r="K34" s="14"/>
      <c r="L34" s="14"/>
      <c r="M34" s="14"/>
      <c r="N34" s="14"/>
      <c r="O34" s="14"/>
      <c r="P34" s="14"/>
      <c r="Q34" s="14"/>
      <c r="R34" s="14"/>
      <c r="S34" s="14"/>
      <c r="T34" s="14"/>
      <c r="U34" s="14"/>
      <c r="V34" s="14"/>
      <c r="W34" s="14"/>
      <c r="X34" s="14"/>
      <c r="Y34" s="14"/>
      <c r="Z34" s="91"/>
      <c r="AA34" s="91"/>
      <c r="AB34" s="92"/>
      <c r="AD34" s="16" t="s">
        <v>105</v>
      </c>
      <c r="AE34" s="16">
        <f>IF(Z34="",0,1)</f>
        <v>0</v>
      </c>
      <c r="AF34" s="9">
        <f>IF(Z34="Yes",1,0)</f>
        <v>0</v>
      </c>
    </row>
    <row r="35" spans="1:36" ht="12.75" customHeight="1" x14ac:dyDescent="0.2">
      <c r="A35" s="101"/>
      <c r="B35" s="17"/>
      <c r="C35" s="18" t="s">
        <v>68</v>
      </c>
      <c r="D35" s="18"/>
      <c r="E35" s="18"/>
      <c r="F35" s="18"/>
      <c r="G35" s="18"/>
      <c r="H35" s="18"/>
      <c r="I35" s="18"/>
      <c r="J35" s="18"/>
      <c r="K35" s="18"/>
      <c r="L35" s="18"/>
      <c r="M35" s="18"/>
      <c r="N35" s="18"/>
      <c r="O35" s="18"/>
      <c r="P35" s="18"/>
      <c r="Q35" s="18"/>
      <c r="R35" s="18"/>
      <c r="S35" s="18"/>
      <c r="T35" s="18"/>
      <c r="U35" s="18"/>
      <c r="V35" s="18"/>
      <c r="W35" s="18"/>
      <c r="X35" s="18"/>
      <c r="Y35" s="18"/>
      <c r="Z35" s="18"/>
      <c r="AA35" s="18"/>
      <c r="AB35" s="31"/>
      <c r="AD35" s="1" t="b">
        <v>0</v>
      </c>
      <c r="AE35" s="9">
        <f>IF(AD35=FALSE,0,1)</f>
        <v>0</v>
      </c>
    </row>
    <row r="36" spans="1:36" x14ac:dyDescent="0.2">
      <c r="A36" s="101"/>
      <c r="B36" s="17"/>
      <c r="C36" s="18" t="s">
        <v>69</v>
      </c>
      <c r="D36" s="18"/>
      <c r="E36" s="18"/>
      <c r="F36" s="18"/>
      <c r="G36" s="18"/>
      <c r="H36" s="18"/>
      <c r="I36" s="18"/>
      <c r="J36" s="18"/>
      <c r="K36" s="18"/>
      <c r="L36" s="18"/>
      <c r="M36" s="18"/>
      <c r="N36" s="18"/>
      <c r="O36" s="18"/>
      <c r="P36" s="18"/>
      <c r="Q36" s="18"/>
      <c r="R36" s="18"/>
      <c r="S36" s="18"/>
      <c r="T36" s="18"/>
      <c r="U36" s="18"/>
      <c r="V36" s="18"/>
      <c r="W36" s="18"/>
      <c r="X36" s="18"/>
      <c r="Y36" s="18"/>
      <c r="Z36" s="18"/>
      <c r="AA36" s="18"/>
      <c r="AB36" s="31"/>
      <c r="AD36" s="1" t="b">
        <v>0</v>
      </c>
      <c r="AE36" s="9">
        <f t="shared" ref="AE36:AE40" si="2">IF(AD36=FALSE,0,1)</f>
        <v>0</v>
      </c>
    </row>
    <row r="37" spans="1:36" x14ac:dyDescent="0.2">
      <c r="A37" s="101"/>
      <c r="B37" s="17"/>
      <c r="C37" s="18" t="s">
        <v>70</v>
      </c>
      <c r="D37" s="18"/>
      <c r="E37" s="18"/>
      <c r="F37" s="18"/>
      <c r="G37" s="18"/>
      <c r="H37" s="18"/>
      <c r="I37" s="18"/>
      <c r="J37" s="18"/>
      <c r="K37" s="18"/>
      <c r="L37" s="18"/>
      <c r="M37" s="18"/>
      <c r="N37" s="18"/>
      <c r="O37" s="18"/>
      <c r="P37" s="18"/>
      <c r="Q37" s="18"/>
      <c r="R37" s="18"/>
      <c r="S37" s="18"/>
      <c r="T37" s="18"/>
      <c r="U37" s="18"/>
      <c r="V37" s="18"/>
      <c r="W37" s="18"/>
      <c r="X37" s="18"/>
      <c r="Y37" s="18"/>
      <c r="Z37" s="18"/>
      <c r="AA37" s="18"/>
      <c r="AB37" s="31"/>
      <c r="AD37" s="1" t="b">
        <v>0</v>
      </c>
      <c r="AE37" s="9">
        <f t="shared" si="2"/>
        <v>0</v>
      </c>
    </row>
    <row r="38" spans="1:36" x14ac:dyDescent="0.2">
      <c r="A38" s="101"/>
      <c r="B38" s="17"/>
      <c r="C38" s="18" t="s">
        <v>107</v>
      </c>
      <c r="D38" s="18"/>
      <c r="E38" s="18"/>
      <c r="F38" s="18"/>
      <c r="G38" s="18"/>
      <c r="H38" s="18"/>
      <c r="I38" s="18"/>
      <c r="J38" s="18"/>
      <c r="K38" s="18"/>
      <c r="L38" s="18"/>
      <c r="M38" s="18"/>
      <c r="N38" s="18"/>
      <c r="O38" s="18"/>
      <c r="P38" s="18"/>
      <c r="Q38" s="18"/>
      <c r="R38" s="18"/>
      <c r="S38" s="18"/>
      <c r="T38" s="18"/>
      <c r="U38" s="18"/>
      <c r="V38" s="18"/>
      <c r="W38" s="18"/>
      <c r="X38" s="18"/>
      <c r="Y38" s="18"/>
      <c r="Z38" s="18"/>
      <c r="AA38" s="18"/>
      <c r="AB38" s="3" t="s">
        <v>14</v>
      </c>
      <c r="AD38" s="1" t="b">
        <v>0</v>
      </c>
      <c r="AE38" s="9">
        <f t="shared" si="2"/>
        <v>0</v>
      </c>
    </row>
    <row r="39" spans="1:36" x14ac:dyDescent="0.2">
      <c r="A39" s="101"/>
      <c r="B39" s="17"/>
      <c r="C39" s="18" t="s">
        <v>65</v>
      </c>
      <c r="D39" s="18"/>
      <c r="E39" s="18"/>
      <c r="F39" s="18"/>
      <c r="G39" s="18"/>
      <c r="H39" s="18"/>
      <c r="I39" s="18"/>
      <c r="J39" s="18"/>
      <c r="K39" s="18"/>
      <c r="L39" s="18"/>
      <c r="M39" s="18"/>
      <c r="N39" s="18"/>
      <c r="O39" s="18"/>
      <c r="P39" s="18"/>
      <c r="Q39" s="18"/>
      <c r="R39" s="18"/>
      <c r="S39" s="18"/>
      <c r="T39" s="18"/>
      <c r="U39" s="18"/>
      <c r="V39" s="18"/>
      <c r="W39" s="18"/>
      <c r="X39" s="18"/>
      <c r="Y39" s="18"/>
      <c r="Z39" s="18"/>
      <c r="AA39" s="18"/>
      <c r="AB39" s="31"/>
      <c r="AD39" s="1" t="b">
        <v>0</v>
      </c>
      <c r="AE39" s="9">
        <f t="shared" si="2"/>
        <v>0</v>
      </c>
    </row>
    <row r="40" spans="1:36" x14ac:dyDescent="0.2">
      <c r="A40" s="102"/>
      <c r="B40" s="28"/>
      <c r="C40" s="29" t="s">
        <v>71</v>
      </c>
      <c r="D40" s="29"/>
      <c r="E40" s="29"/>
      <c r="F40" s="29"/>
      <c r="G40" s="29"/>
      <c r="H40" s="29"/>
      <c r="I40" s="29"/>
      <c r="J40" s="29"/>
      <c r="K40" s="29"/>
      <c r="L40" s="29"/>
      <c r="M40" s="29"/>
      <c r="N40" s="29"/>
      <c r="O40" s="29"/>
      <c r="P40" s="29"/>
      <c r="Q40" s="29"/>
      <c r="R40" s="29"/>
      <c r="S40" s="29"/>
      <c r="T40" s="29"/>
      <c r="U40" s="29"/>
      <c r="V40" s="29"/>
      <c r="W40" s="29"/>
      <c r="X40" s="29"/>
      <c r="Y40" s="29"/>
      <c r="Z40" s="29"/>
      <c r="AA40" s="29"/>
      <c r="AB40" s="4" t="s">
        <v>14</v>
      </c>
      <c r="AD40" s="1" t="b">
        <v>0</v>
      </c>
      <c r="AE40" s="9">
        <f t="shared" si="2"/>
        <v>0</v>
      </c>
    </row>
    <row r="41" spans="1:36" s="7" customFormat="1" ht="5.25" x14ac:dyDescent="0.15"/>
    <row r="42" spans="1:36" x14ac:dyDescent="0.2">
      <c r="A42" s="123" t="str">
        <f>IF(NOT(AND(A6="Access to Care Assessment",A16="Income Assessment",A32="Medical Insurance Assessment")),"TBRA Assessment",IF(AE34=0,"Select whether the household accessed and/or maintained any of these types of medical insurance and/or assistance.",IF(AND(AE34=1,AF34=0,SUM(AE35:AE40)&gt;0),"Error. The household did not access and/or maintain any of these types of medical insurance and/or assistance. Delete this entry.",IF(AND(AE34=1,AF34=1,SUM(AE35:AE40)=0),"Select the types of medical insurance and/or assistance. Please check all that apply.","TBRA Assessment"))))</f>
        <v>TBRA Assessment</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5"/>
    </row>
    <row r="43" spans="1:36" s="7" customFormat="1" ht="5.25" x14ac:dyDescent="0.15"/>
    <row r="44" spans="1:36" x14ac:dyDescent="0.2">
      <c r="A44" s="33"/>
      <c r="B44" s="12" t="s">
        <v>7</v>
      </c>
      <c r="C44" s="14"/>
      <c r="D44" s="14"/>
      <c r="E44" s="14"/>
      <c r="F44" s="14"/>
      <c r="G44" s="14"/>
      <c r="H44" s="14"/>
      <c r="I44" s="14"/>
      <c r="J44" s="14"/>
      <c r="K44" s="14"/>
      <c r="L44" s="14"/>
      <c r="M44" s="14"/>
      <c r="N44" s="14"/>
      <c r="O44" s="14"/>
      <c r="P44" s="14"/>
      <c r="Q44" s="14"/>
      <c r="R44" s="14"/>
      <c r="S44" s="14"/>
      <c r="T44" s="14"/>
      <c r="U44" s="14"/>
      <c r="V44" s="14"/>
      <c r="W44" s="14"/>
      <c r="X44" s="14"/>
      <c r="Y44" s="15"/>
      <c r="Z44" s="128"/>
      <c r="AA44" s="128"/>
      <c r="AB44" s="129"/>
      <c r="AD44" s="34" t="s">
        <v>9</v>
      </c>
      <c r="AE44" s="34">
        <f>IF(Z44="",0,1)</f>
        <v>0</v>
      </c>
      <c r="AF44" s="9">
        <f>IF(Z44="Yes",1,0)</f>
        <v>0</v>
      </c>
      <c r="AH44" s="9" t="s">
        <v>4</v>
      </c>
      <c r="AI44" s="9" t="s">
        <v>5</v>
      </c>
      <c r="AJ44" s="9" t="s">
        <v>6</v>
      </c>
    </row>
    <row r="45" spans="1:36" x14ac:dyDescent="0.2">
      <c r="A45" s="35"/>
      <c r="B45" s="17" t="str">
        <f>IF(Z44="No","Service start date:","If ""yes,"" service start date:")</f>
        <v>If "yes," service start date:</v>
      </c>
      <c r="C45" s="18"/>
      <c r="D45" s="18"/>
      <c r="E45" s="18"/>
      <c r="F45" s="18"/>
      <c r="G45" s="18"/>
      <c r="H45" s="18"/>
      <c r="I45" s="18"/>
      <c r="J45" s="18"/>
      <c r="K45" s="18"/>
      <c r="L45" s="18"/>
      <c r="M45" s="18"/>
      <c r="N45" s="18"/>
      <c r="O45" s="18"/>
      <c r="P45" s="18"/>
      <c r="Q45" s="18"/>
      <c r="R45" s="18"/>
      <c r="S45" s="18"/>
      <c r="T45" s="18"/>
      <c r="U45" s="18"/>
      <c r="V45" s="36"/>
      <c r="W45" s="18"/>
      <c r="X45" s="18"/>
      <c r="Y45" s="37" t="str">
        <f>IF(Z44="No","Not applicable","")</f>
        <v/>
      </c>
      <c r="Z45" s="111"/>
      <c r="AA45" s="111"/>
      <c r="AB45" s="112"/>
      <c r="AD45" s="34" t="s">
        <v>11</v>
      </c>
      <c r="AE45" s="34" t="s">
        <v>12</v>
      </c>
      <c r="AH45" s="38">
        <f>MAX(Z46,Z69,Z90,Z115)</f>
        <v>0</v>
      </c>
      <c r="AI45" s="38" t="str">
        <f>IF(AD121=0,"",IF(AND(AD120=1,AE120=1,AD121=1),Z121,""))</f>
        <v/>
      </c>
      <c r="AJ45" s="9">
        <f>IF(AI45&lt;AH45,1,0)</f>
        <v>0</v>
      </c>
    </row>
    <row r="46" spans="1:36" x14ac:dyDescent="0.2">
      <c r="A46" s="35"/>
      <c r="B46" s="17" t="str">
        <f>IF(Z44="No","Service end date:","If ""yes,"" service end date:")</f>
        <v>If "yes," service end date:</v>
      </c>
      <c r="C46" s="18"/>
      <c r="D46" s="18"/>
      <c r="E46" s="18"/>
      <c r="F46" s="18"/>
      <c r="G46" s="18"/>
      <c r="H46" s="18"/>
      <c r="I46" s="18"/>
      <c r="J46" s="18"/>
      <c r="K46" s="18"/>
      <c r="L46" s="18"/>
      <c r="M46" s="18"/>
      <c r="N46" s="18"/>
      <c r="O46" s="18"/>
      <c r="P46" s="18"/>
      <c r="Q46" s="18"/>
      <c r="R46" s="18"/>
      <c r="S46" s="18"/>
      <c r="T46" s="18"/>
      <c r="U46" s="18"/>
      <c r="V46" s="36"/>
      <c r="W46" s="18"/>
      <c r="X46" s="18"/>
      <c r="Y46" s="37" t="str">
        <f>IF(Z44="No","Not applicable","")</f>
        <v/>
      </c>
      <c r="Z46" s="115"/>
      <c r="AA46" s="115"/>
      <c r="AB46" s="116"/>
      <c r="AD46" s="39">
        <f>IF(Z45="",0,1)</f>
        <v>0</v>
      </c>
      <c r="AE46" s="39">
        <f>IF(Z46="",0,1)</f>
        <v>0</v>
      </c>
    </row>
    <row r="47" spans="1:36" x14ac:dyDescent="0.2">
      <c r="A47" s="40"/>
      <c r="B47" s="41" t="s">
        <v>106</v>
      </c>
      <c r="C47" s="42"/>
      <c r="D47" s="42"/>
      <c r="E47" s="42"/>
      <c r="F47" s="42"/>
      <c r="G47" s="42"/>
      <c r="H47" s="42"/>
      <c r="I47" s="42"/>
      <c r="J47" s="42"/>
      <c r="K47" s="42"/>
      <c r="L47" s="42"/>
      <c r="M47" s="42"/>
      <c r="N47" s="42"/>
      <c r="O47" s="42"/>
      <c r="P47" s="42"/>
      <c r="Q47" s="42"/>
      <c r="R47" s="42"/>
      <c r="S47" s="42"/>
      <c r="T47" s="42"/>
      <c r="U47" s="2"/>
      <c r="V47" s="43"/>
      <c r="W47" s="43"/>
      <c r="X47" s="43"/>
      <c r="Y47" s="37" t="str">
        <f>IF(Z44="No","Not applicable","")</f>
        <v/>
      </c>
      <c r="Z47" s="121"/>
      <c r="AA47" s="121"/>
      <c r="AB47" s="122"/>
      <c r="AE47" s="9">
        <f>IF(Z47="",0,1)</f>
        <v>0</v>
      </c>
    </row>
    <row r="48" spans="1:36" x14ac:dyDescent="0.2">
      <c r="A48" s="40"/>
      <c r="B48" s="41" t="s">
        <v>82</v>
      </c>
      <c r="C48" s="42"/>
      <c r="D48" s="42"/>
      <c r="E48" s="42"/>
      <c r="F48" s="42"/>
      <c r="G48" s="42"/>
      <c r="H48" s="42"/>
      <c r="I48" s="42"/>
      <c r="J48" s="42"/>
      <c r="K48" s="42"/>
      <c r="L48" s="42"/>
      <c r="M48" s="42"/>
      <c r="N48" s="42"/>
      <c r="O48" s="42"/>
      <c r="P48" s="42"/>
      <c r="Q48" s="42"/>
      <c r="R48" s="42"/>
      <c r="S48" s="42"/>
      <c r="T48" s="42"/>
      <c r="U48" s="2"/>
      <c r="V48" s="43"/>
      <c r="W48" s="43"/>
      <c r="X48" s="43"/>
      <c r="Y48" s="37" t="str">
        <f>IF(Z44="No","Not applicable","")</f>
        <v/>
      </c>
      <c r="Z48" s="121"/>
      <c r="AA48" s="121"/>
      <c r="AB48" s="122"/>
      <c r="AE48" s="9">
        <f t="shared" ref="AE48" si="3">IF(Z48="",0,1)</f>
        <v>0</v>
      </c>
    </row>
    <row r="49" spans="1:36" x14ac:dyDescent="0.2">
      <c r="A49" s="40"/>
      <c r="B49" s="41" t="s">
        <v>84</v>
      </c>
      <c r="C49" s="42"/>
      <c r="D49" s="42"/>
      <c r="E49" s="42"/>
      <c r="F49" s="42"/>
      <c r="G49" s="42"/>
      <c r="H49" s="42"/>
      <c r="I49" s="42"/>
      <c r="J49" s="42"/>
      <c r="K49" s="42"/>
      <c r="L49" s="42"/>
      <c r="M49" s="42"/>
      <c r="N49" s="42"/>
      <c r="O49" s="42"/>
      <c r="P49" s="42"/>
      <c r="Q49" s="42"/>
      <c r="R49" s="42"/>
      <c r="S49" s="119"/>
      <c r="T49" s="119"/>
      <c r="U49" s="119"/>
      <c r="V49" s="119"/>
      <c r="W49" s="119"/>
      <c r="X49" s="119"/>
      <c r="Y49" s="119"/>
      <c r="Z49" s="119"/>
      <c r="AA49" s="119"/>
      <c r="AB49" s="120"/>
      <c r="AE49" s="9">
        <f>IF(S49="",0,1)</f>
        <v>0</v>
      </c>
    </row>
    <row r="50" spans="1:36" x14ac:dyDescent="0.2">
      <c r="A50" s="95" t="s">
        <v>101</v>
      </c>
      <c r="B50" s="17"/>
      <c r="C50" s="18" t="s">
        <v>13</v>
      </c>
      <c r="D50" s="18"/>
      <c r="E50" s="18"/>
      <c r="F50" s="18"/>
      <c r="G50" s="18"/>
      <c r="H50" s="18"/>
      <c r="I50" s="18"/>
      <c r="J50" s="18"/>
      <c r="K50" s="18"/>
      <c r="L50" s="18"/>
      <c r="M50" s="18"/>
      <c r="N50" s="18"/>
      <c r="O50" s="18"/>
      <c r="P50" s="18"/>
      <c r="Q50" s="18"/>
      <c r="R50" s="18"/>
      <c r="S50" s="18"/>
      <c r="T50" s="44"/>
      <c r="U50" s="44"/>
      <c r="V50" s="44"/>
      <c r="W50" s="44"/>
      <c r="X50" s="44"/>
      <c r="Y50" s="44"/>
      <c r="Z50" s="45"/>
      <c r="AA50" s="45"/>
      <c r="AB50" s="5" t="s">
        <v>14</v>
      </c>
      <c r="AD50" s="1" t="b">
        <v>0</v>
      </c>
      <c r="AE50" s="9">
        <f t="shared" ref="AE50:AE63" si="4">IF(AD50=FALSE,0,1)</f>
        <v>0</v>
      </c>
      <c r="AH50" s="46" t="s">
        <v>85</v>
      </c>
      <c r="AI50" s="46" t="s">
        <v>86</v>
      </c>
      <c r="AJ50" s="47" t="s">
        <v>87</v>
      </c>
    </row>
    <row r="51" spans="1:36" x14ac:dyDescent="0.2">
      <c r="A51" s="95"/>
      <c r="B51" s="17"/>
      <c r="C51" s="18" t="s">
        <v>73</v>
      </c>
      <c r="D51" s="18"/>
      <c r="E51" s="18"/>
      <c r="F51" s="18"/>
      <c r="G51" s="18"/>
      <c r="H51" s="18"/>
      <c r="I51" s="18"/>
      <c r="J51" s="18"/>
      <c r="K51" s="18"/>
      <c r="L51" s="18"/>
      <c r="M51" s="18"/>
      <c r="N51" s="18"/>
      <c r="O51" s="18"/>
      <c r="P51" s="18"/>
      <c r="Q51" s="18"/>
      <c r="R51" s="18"/>
      <c r="S51" s="44"/>
      <c r="T51" s="44"/>
      <c r="U51" s="44"/>
      <c r="V51" s="44"/>
      <c r="W51" s="44"/>
      <c r="X51" s="44"/>
      <c r="Y51" s="44"/>
      <c r="Z51" s="18"/>
      <c r="AA51" s="18"/>
      <c r="AB51" s="3" t="s">
        <v>14</v>
      </c>
      <c r="AD51" s="1" t="b">
        <v>0</v>
      </c>
      <c r="AE51" s="9">
        <f t="shared" si="4"/>
        <v>0</v>
      </c>
      <c r="AH51" s="48"/>
      <c r="AI51" s="48"/>
      <c r="AJ51" s="49"/>
    </row>
    <row r="52" spans="1:36" x14ac:dyDescent="0.2">
      <c r="A52" s="95"/>
      <c r="B52" s="17"/>
      <c r="C52" s="18" t="s">
        <v>74</v>
      </c>
      <c r="D52" s="18"/>
      <c r="E52" s="18"/>
      <c r="F52" s="18"/>
      <c r="G52" s="18"/>
      <c r="H52" s="18"/>
      <c r="I52" s="18"/>
      <c r="J52" s="18"/>
      <c r="K52" s="18"/>
      <c r="L52" s="18"/>
      <c r="M52" s="18"/>
      <c r="N52" s="18"/>
      <c r="O52" s="18"/>
      <c r="P52" s="18"/>
      <c r="Q52" s="18"/>
      <c r="R52" s="18"/>
      <c r="S52" s="25" t="s">
        <v>15</v>
      </c>
      <c r="T52" s="44"/>
      <c r="U52" s="44"/>
      <c r="V52" s="44"/>
      <c r="W52" s="44"/>
      <c r="X52" s="44"/>
      <c r="Y52" s="44"/>
      <c r="Z52" s="18"/>
      <c r="AA52" s="18"/>
      <c r="AB52" s="3" t="s">
        <v>14</v>
      </c>
      <c r="AD52" s="1" t="b">
        <v>0</v>
      </c>
      <c r="AE52" s="9">
        <f t="shared" si="4"/>
        <v>0</v>
      </c>
      <c r="AH52" s="50" t="s">
        <v>90</v>
      </c>
      <c r="AI52" s="50" t="s">
        <v>27</v>
      </c>
      <c r="AJ52" s="51" t="s">
        <v>27</v>
      </c>
    </row>
    <row r="53" spans="1:36" x14ac:dyDescent="0.2">
      <c r="A53" s="95"/>
      <c r="B53" s="17"/>
      <c r="C53" s="18" t="s">
        <v>16</v>
      </c>
      <c r="D53" s="18"/>
      <c r="E53" s="18"/>
      <c r="F53" s="18"/>
      <c r="G53" s="18"/>
      <c r="H53" s="18"/>
      <c r="I53" s="18"/>
      <c r="J53" s="18"/>
      <c r="K53" s="18"/>
      <c r="L53" s="18"/>
      <c r="M53" s="18"/>
      <c r="N53" s="18"/>
      <c r="O53" s="18"/>
      <c r="P53" s="18"/>
      <c r="Q53" s="18"/>
      <c r="R53" s="18"/>
      <c r="S53" s="44"/>
      <c r="T53" s="44"/>
      <c r="U53" s="44"/>
      <c r="V53" s="44"/>
      <c r="W53" s="44"/>
      <c r="X53" s="44"/>
      <c r="Y53" s="44"/>
      <c r="Z53" s="18"/>
      <c r="AA53" s="18"/>
      <c r="AB53" s="3" t="s">
        <v>14</v>
      </c>
      <c r="AD53" s="1" t="b">
        <v>0</v>
      </c>
      <c r="AE53" s="9">
        <f t="shared" si="4"/>
        <v>0</v>
      </c>
      <c r="AH53" s="48" t="s">
        <v>91</v>
      </c>
      <c r="AI53" s="52" t="s">
        <v>30</v>
      </c>
      <c r="AJ53" s="53" t="s">
        <v>30</v>
      </c>
    </row>
    <row r="54" spans="1:36" x14ac:dyDescent="0.2">
      <c r="A54" s="95"/>
      <c r="B54" s="17"/>
      <c r="C54" s="18" t="s">
        <v>79</v>
      </c>
      <c r="D54" s="18"/>
      <c r="E54" s="18"/>
      <c r="F54" s="18"/>
      <c r="G54" s="18"/>
      <c r="H54" s="18"/>
      <c r="I54" s="18"/>
      <c r="J54" s="18"/>
      <c r="K54" s="18"/>
      <c r="L54" s="18"/>
      <c r="M54" s="18"/>
      <c r="N54" s="18"/>
      <c r="O54" s="18"/>
      <c r="P54" s="18"/>
      <c r="Q54" s="18"/>
      <c r="R54" s="18"/>
      <c r="S54" s="54"/>
      <c r="T54" s="54"/>
      <c r="U54" s="54"/>
      <c r="V54" s="54"/>
      <c r="W54" s="54"/>
      <c r="X54" s="54"/>
      <c r="Y54" s="44"/>
      <c r="Z54" s="18"/>
      <c r="AA54" s="18"/>
      <c r="AB54" s="3" t="s">
        <v>14</v>
      </c>
      <c r="AD54" s="1" t="b">
        <v>0</v>
      </c>
      <c r="AE54" s="9">
        <f t="shared" si="4"/>
        <v>0</v>
      </c>
      <c r="AH54" s="51" t="s">
        <v>92</v>
      </c>
    </row>
    <row r="55" spans="1:36" x14ac:dyDescent="0.2">
      <c r="A55" s="95"/>
      <c r="B55" s="17"/>
      <c r="C55" s="18" t="s">
        <v>78</v>
      </c>
      <c r="D55" s="18"/>
      <c r="E55" s="18"/>
      <c r="F55" s="18"/>
      <c r="G55" s="18"/>
      <c r="H55" s="18"/>
      <c r="I55" s="18"/>
      <c r="J55" s="18"/>
      <c r="K55" s="18"/>
      <c r="L55" s="18"/>
      <c r="M55" s="18"/>
      <c r="N55" s="18"/>
      <c r="O55" s="18"/>
      <c r="P55" s="18"/>
      <c r="Q55" s="18"/>
      <c r="R55" s="18"/>
      <c r="S55" s="99" t="s">
        <v>18</v>
      </c>
      <c r="T55" s="99"/>
      <c r="U55" s="99"/>
      <c r="V55" s="99"/>
      <c r="W55" s="99"/>
      <c r="X55" s="99"/>
      <c r="Y55" s="99"/>
      <c r="Z55" s="18"/>
      <c r="AA55" s="18"/>
      <c r="AB55" s="3" t="s">
        <v>14</v>
      </c>
      <c r="AD55" s="1" t="b">
        <v>0</v>
      </c>
      <c r="AE55" s="9">
        <f t="shared" si="4"/>
        <v>0</v>
      </c>
      <c r="AH55" s="49" t="s">
        <v>88</v>
      </c>
    </row>
    <row r="56" spans="1:36" x14ac:dyDescent="0.2">
      <c r="A56" s="95"/>
      <c r="B56" s="17"/>
      <c r="C56" s="18" t="s">
        <v>77</v>
      </c>
      <c r="D56" s="18"/>
      <c r="E56" s="18"/>
      <c r="F56" s="18"/>
      <c r="G56" s="18"/>
      <c r="H56" s="18"/>
      <c r="I56" s="18"/>
      <c r="J56" s="18"/>
      <c r="K56" s="18"/>
      <c r="L56" s="18"/>
      <c r="M56" s="18"/>
      <c r="N56" s="18"/>
      <c r="O56" s="18"/>
      <c r="P56" s="18"/>
      <c r="Q56" s="18"/>
      <c r="R56" s="18"/>
      <c r="S56" s="99"/>
      <c r="T56" s="99"/>
      <c r="U56" s="99"/>
      <c r="V56" s="99"/>
      <c r="W56" s="99"/>
      <c r="X56" s="99"/>
      <c r="Y56" s="99"/>
      <c r="Z56" s="18"/>
      <c r="AA56" s="18"/>
      <c r="AB56" s="3" t="s">
        <v>14</v>
      </c>
      <c r="AD56" s="1" t="b">
        <v>0</v>
      </c>
      <c r="AE56" s="9">
        <f t="shared" si="4"/>
        <v>0</v>
      </c>
      <c r="AH56" s="55" t="s">
        <v>89</v>
      </c>
    </row>
    <row r="57" spans="1:36" x14ac:dyDescent="0.2">
      <c r="A57" s="95"/>
      <c r="B57" s="17"/>
      <c r="C57" s="18" t="s">
        <v>17</v>
      </c>
      <c r="D57" s="18"/>
      <c r="E57" s="18"/>
      <c r="F57" s="18"/>
      <c r="G57" s="18"/>
      <c r="H57" s="18"/>
      <c r="I57" s="18"/>
      <c r="J57" s="18"/>
      <c r="K57" s="18"/>
      <c r="L57" s="18"/>
      <c r="M57" s="18"/>
      <c r="N57" s="18"/>
      <c r="O57" s="18"/>
      <c r="P57" s="18"/>
      <c r="Q57" s="18"/>
      <c r="R57" s="18"/>
      <c r="S57" s="117" t="s">
        <v>19</v>
      </c>
      <c r="T57" s="117"/>
      <c r="U57" s="117"/>
      <c r="V57" s="117"/>
      <c r="W57" s="117"/>
      <c r="X57" s="117"/>
      <c r="Y57" s="44"/>
      <c r="Z57" s="18"/>
      <c r="AA57" s="18"/>
      <c r="AB57" s="3" t="s">
        <v>14</v>
      </c>
      <c r="AD57" s="1" t="b">
        <v>0</v>
      </c>
      <c r="AE57" s="9">
        <f t="shared" si="4"/>
        <v>0</v>
      </c>
    </row>
    <row r="58" spans="1:36" x14ac:dyDescent="0.2">
      <c r="A58" s="95"/>
      <c r="B58" s="17"/>
      <c r="C58" s="18" t="s">
        <v>75</v>
      </c>
      <c r="D58" s="18"/>
      <c r="E58" s="18"/>
      <c r="F58" s="18"/>
      <c r="G58" s="18"/>
      <c r="H58" s="18"/>
      <c r="I58" s="18"/>
      <c r="J58" s="18"/>
      <c r="K58" s="18"/>
      <c r="L58" s="18"/>
      <c r="M58" s="18"/>
      <c r="N58" s="18"/>
      <c r="O58" s="18"/>
      <c r="P58" s="18"/>
      <c r="Q58" s="18"/>
      <c r="R58" s="18"/>
      <c r="S58" s="99"/>
      <c r="T58" s="99"/>
      <c r="U58" s="99"/>
      <c r="V58" s="99"/>
      <c r="W58" s="99"/>
      <c r="X58" s="99"/>
      <c r="Y58" s="44"/>
      <c r="Z58" s="18"/>
      <c r="AA58" s="18"/>
      <c r="AB58" s="3" t="s">
        <v>14</v>
      </c>
      <c r="AD58" s="1" t="b">
        <v>0</v>
      </c>
      <c r="AE58" s="9">
        <f t="shared" si="4"/>
        <v>0</v>
      </c>
    </row>
    <row r="59" spans="1:36" x14ac:dyDescent="0.2">
      <c r="A59" s="95"/>
      <c r="B59" s="17"/>
      <c r="C59" s="18" t="s">
        <v>76</v>
      </c>
      <c r="D59" s="18"/>
      <c r="E59" s="18"/>
      <c r="F59" s="18"/>
      <c r="G59" s="18"/>
      <c r="H59" s="18"/>
      <c r="I59" s="18"/>
      <c r="J59" s="18"/>
      <c r="K59" s="18"/>
      <c r="L59" s="18"/>
      <c r="M59" s="18"/>
      <c r="N59" s="18"/>
      <c r="O59" s="18"/>
      <c r="P59" s="18"/>
      <c r="Q59" s="18"/>
      <c r="R59" s="18"/>
      <c r="S59" s="99"/>
      <c r="T59" s="99"/>
      <c r="U59" s="99"/>
      <c r="V59" s="99"/>
      <c r="W59" s="99"/>
      <c r="X59" s="99"/>
      <c r="Y59" s="44"/>
      <c r="Z59" s="18"/>
      <c r="AA59" s="18"/>
      <c r="AB59" s="3" t="s">
        <v>14</v>
      </c>
      <c r="AD59" s="1" t="b">
        <v>0</v>
      </c>
      <c r="AE59" s="9">
        <f t="shared" si="4"/>
        <v>0</v>
      </c>
    </row>
    <row r="60" spans="1:36" x14ac:dyDescent="0.2">
      <c r="A60" s="95"/>
      <c r="B60" s="17"/>
      <c r="C60" s="18" t="s">
        <v>81</v>
      </c>
      <c r="D60" s="18"/>
      <c r="E60" s="18"/>
      <c r="F60" s="18"/>
      <c r="G60" s="18"/>
      <c r="H60" s="18"/>
      <c r="I60" s="18"/>
      <c r="J60" s="18"/>
      <c r="K60" s="18"/>
      <c r="L60" s="18"/>
      <c r="M60" s="18"/>
      <c r="N60" s="18"/>
      <c r="O60" s="18"/>
      <c r="P60" s="18"/>
      <c r="Q60" s="18"/>
      <c r="R60" s="18"/>
      <c r="S60" s="99"/>
      <c r="T60" s="99"/>
      <c r="U60" s="99"/>
      <c r="V60" s="99"/>
      <c r="W60" s="99"/>
      <c r="X60" s="99"/>
      <c r="Y60" s="44"/>
      <c r="Z60" s="18"/>
      <c r="AA60" s="18"/>
      <c r="AB60" s="3" t="s">
        <v>14</v>
      </c>
      <c r="AD60" s="1" t="b">
        <v>0</v>
      </c>
      <c r="AE60" s="9">
        <f t="shared" si="4"/>
        <v>0</v>
      </c>
    </row>
    <row r="61" spans="1:36" x14ac:dyDescent="0.2">
      <c r="A61" s="95"/>
      <c r="B61" s="17"/>
      <c r="C61" s="18" t="s">
        <v>80</v>
      </c>
      <c r="D61" s="18"/>
      <c r="E61" s="18"/>
      <c r="F61" s="18"/>
      <c r="G61" s="18"/>
      <c r="H61" s="18"/>
      <c r="I61" s="18"/>
      <c r="J61" s="18"/>
      <c r="K61" s="18"/>
      <c r="L61" s="18"/>
      <c r="M61" s="18"/>
      <c r="N61" s="18"/>
      <c r="O61" s="18"/>
      <c r="P61" s="18"/>
      <c r="Q61" s="18"/>
      <c r="R61" s="18"/>
      <c r="S61" s="99"/>
      <c r="T61" s="99"/>
      <c r="U61" s="99"/>
      <c r="V61" s="99"/>
      <c r="W61" s="99"/>
      <c r="X61" s="99"/>
      <c r="Y61" s="44"/>
      <c r="Z61" s="18"/>
      <c r="AA61" s="18"/>
      <c r="AB61" s="3" t="s">
        <v>14</v>
      </c>
      <c r="AD61" s="1" t="b">
        <v>0</v>
      </c>
      <c r="AE61" s="9">
        <f t="shared" si="4"/>
        <v>0</v>
      </c>
    </row>
    <row r="62" spans="1:36" x14ac:dyDescent="0.2">
      <c r="A62" s="95"/>
      <c r="B62" s="17"/>
      <c r="C62" s="18" t="s">
        <v>83</v>
      </c>
      <c r="D62" s="18"/>
      <c r="E62" s="18"/>
      <c r="F62" s="18"/>
      <c r="G62" s="18"/>
      <c r="H62" s="18"/>
      <c r="I62" s="18"/>
      <c r="J62" s="18"/>
      <c r="K62" s="18"/>
      <c r="L62" s="18"/>
      <c r="M62" s="18"/>
      <c r="N62" s="18"/>
      <c r="O62" s="18"/>
      <c r="P62" s="18"/>
      <c r="Q62" s="18"/>
      <c r="R62" s="18"/>
      <c r="S62" s="118"/>
      <c r="T62" s="118"/>
      <c r="U62" s="118"/>
      <c r="V62" s="118"/>
      <c r="W62" s="118"/>
      <c r="X62" s="118"/>
      <c r="Y62" s="44"/>
      <c r="Z62" s="18"/>
      <c r="AA62" s="18"/>
      <c r="AB62" s="3" t="s">
        <v>14</v>
      </c>
      <c r="AD62" s="1" t="b">
        <v>0</v>
      </c>
      <c r="AE62" s="9">
        <f t="shared" si="4"/>
        <v>0</v>
      </c>
    </row>
    <row r="63" spans="1:36" x14ac:dyDescent="0.2">
      <c r="A63" s="96"/>
      <c r="B63" s="28"/>
      <c r="C63" s="29" t="s">
        <v>20</v>
      </c>
      <c r="D63" s="29"/>
      <c r="E63" s="29"/>
      <c r="F63" s="29"/>
      <c r="G63" s="29"/>
      <c r="H63" s="29"/>
      <c r="I63" s="29"/>
      <c r="J63" s="29"/>
      <c r="K63" s="29"/>
      <c r="L63" s="29"/>
      <c r="M63" s="29"/>
      <c r="N63" s="29"/>
      <c r="O63" s="29"/>
      <c r="P63" s="29"/>
      <c r="Q63" s="29"/>
      <c r="R63" s="29"/>
      <c r="S63" s="30" t="s">
        <v>21</v>
      </c>
      <c r="T63" s="56"/>
      <c r="U63" s="56"/>
      <c r="V63" s="56"/>
      <c r="W63" s="56"/>
      <c r="X63" s="56"/>
      <c r="Y63" s="56"/>
      <c r="Z63" s="29"/>
      <c r="AA63" s="29"/>
      <c r="AB63" s="4" t="s">
        <v>14</v>
      </c>
      <c r="AD63" s="1" t="b">
        <v>0</v>
      </c>
      <c r="AE63" s="9">
        <f t="shared" si="4"/>
        <v>0</v>
      </c>
    </row>
    <row r="64" spans="1:36" s="7" customFormat="1" ht="5.25" x14ac:dyDescent="0.15">
      <c r="A64" s="57"/>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46" x14ac:dyDescent="0.2">
      <c r="A65" s="123" t="str">
        <f>IF(NOT(AND(A6="Access to Care Assessment",A16="Income Assessment",A32="Medical Insurance Assessment",A42="TBRA Assessment")),"FBHA Assessment",IF(AE44=0,"Select whether the household received TBRA services during this annual eligibility period.",IF(AND(AE44=1,AF44=0,(AD46+AE46+SUM(AE47:AE49)+SUM(AE50:AE63))&gt;0),"Error. The household did not receive TBRA services during this annual eligibility period. Delete this entry.",IF(AND(AE44=1,AF44=1,AD46=0),"Enter the TBRA service start date.",IF(AND(AE44=1,AF44=1,AE46=0),"Enter the TBRA service end date.",IF(AND(AE44=1,AF44=1,AE47=0),"Select whether the eligible individual has ever been prescribed antiretroviral therapy.",IF(AND(AE44=1,AF44=1,AE48=0),"Select whether the eligible individual has shown an improved viral load or achieved viral suppression.",IF(AND(AE44=1,AF44=1,AE49=0),"Select how long this household has received TBRA services.",IF(AND(AE44=1,AF44=1,SUM(AE50:AE63)=0),"Select a TBRA service outcome.",IF(AND(AE44=1,AF44=1,SUM(AE50:AE63)&gt;1),"Error. You may only select one TBRA service outcome.","FBHA Assessment"))))))))))</f>
        <v>FBHA Assessment</v>
      </c>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5"/>
    </row>
    <row r="66" spans="1:46" s="7" customFormat="1" ht="5.25" x14ac:dyDescent="0.15"/>
    <row r="67" spans="1:46" ht="12.75" customHeight="1" x14ac:dyDescent="0.2">
      <c r="A67" s="33"/>
      <c r="B67" s="12" t="s">
        <v>8</v>
      </c>
      <c r="C67" s="14"/>
      <c r="D67" s="14"/>
      <c r="E67" s="14"/>
      <c r="F67" s="13"/>
      <c r="G67" s="14"/>
      <c r="H67" s="14"/>
      <c r="I67" s="14"/>
      <c r="J67" s="14"/>
      <c r="K67" s="14"/>
      <c r="L67" s="14"/>
      <c r="M67" s="14"/>
      <c r="N67" s="14"/>
      <c r="O67" s="14"/>
      <c r="P67" s="14"/>
      <c r="Q67" s="14"/>
      <c r="R67" s="14"/>
      <c r="S67" s="14"/>
      <c r="T67" s="14"/>
      <c r="U67" s="14"/>
      <c r="V67" s="14"/>
      <c r="W67" s="14"/>
      <c r="X67" s="14"/>
      <c r="Y67" s="14"/>
      <c r="Z67" s="91"/>
      <c r="AA67" s="91"/>
      <c r="AB67" s="92"/>
      <c r="AD67" s="59" t="s">
        <v>10</v>
      </c>
      <c r="AE67" s="59">
        <f>IF(Z67="",0,1)</f>
        <v>0</v>
      </c>
      <c r="AF67" s="9">
        <f>IF(Z67="Yes",1,0)</f>
        <v>0</v>
      </c>
      <c r="AN67" s="60"/>
      <c r="AO67" s="60"/>
      <c r="AP67" s="60"/>
      <c r="AQ67" s="60"/>
      <c r="AR67" s="60"/>
      <c r="AS67" s="60"/>
      <c r="AT67" s="61"/>
    </row>
    <row r="68" spans="1:46" x14ac:dyDescent="0.2">
      <c r="A68" s="62"/>
      <c r="B68" s="17" t="str">
        <f>IF(Z67="No","Service start date:","If ""yes,"" service start date:")</f>
        <v>If "yes," service start date:</v>
      </c>
      <c r="C68" s="18"/>
      <c r="D68" s="18"/>
      <c r="E68" s="18"/>
      <c r="F68" s="18"/>
      <c r="G68" s="18"/>
      <c r="H68" s="18"/>
      <c r="I68" s="18"/>
      <c r="J68" s="18"/>
      <c r="K68" s="18"/>
      <c r="L68" s="18"/>
      <c r="M68" s="18"/>
      <c r="N68" s="18"/>
      <c r="O68" s="18"/>
      <c r="P68" s="18"/>
      <c r="Q68" s="18"/>
      <c r="R68" s="18"/>
      <c r="S68" s="18"/>
      <c r="T68" s="18"/>
      <c r="U68" s="18"/>
      <c r="V68" s="18"/>
      <c r="W68" s="18"/>
      <c r="X68" s="18"/>
      <c r="Y68" s="37" t="str">
        <f>IF(Z67="No","Not applicable","")</f>
        <v/>
      </c>
      <c r="Z68" s="113"/>
      <c r="AA68" s="113"/>
      <c r="AB68" s="114"/>
      <c r="AD68" s="59" t="s">
        <v>11</v>
      </c>
      <c r="AE68" s="59" t="s">
        <v>12</v>
      </c>
      <c r="AN68" s="60"/>
      <c r="AO68" s="60"/>
      <c r="AP68" s="60"/>
      <c r="AQ68" s="60"/>
      <c r="AR68" s="60"/>
      <c r="AS68" s="60"/>
      <c r="AT68" s="60"/>
    </row>
    <row r="69" spans="1:46" x14ac:dyDescent="0.2">
      <c r="A69" s="62"/>
      <c r="B69" s="17" t="str">
        <f>IF(Z67="No","Service end date:","If ""yes,"" service end date:")</f>
        <v>If "yes," service end date:</v>
      </c>
      <c r="C69" s="18"/>
      <c r="D69" s="18"/>
      <c r="E69" s="18"/>
      <c r="F69" s="18"/>
      <c r="G69" s="18"/>
      <c r="H69" s="18"/>
      <c r="I69" s="18"/>
      <c r="J69" s="18"/>
      <c r="K69" s="18"/>
      <c r="L69" s="18"/>
      <c r="M69" s="18"/>
      <c r="N69" s="18"/>
      <c r="O69" s="18"/>
      <c r="P69" s="18"/>
      <c r="Q69" s="18"/>
      <c r="R69" s="18"/>
      <c r="S69" s="18"/>
      <c r="T69" s="18"/>
      <c r="U69" s="18"/>
      <c r="V69" s="18"/>
      <c r="W69" s="18"/>
      <c r="X69" s="18"/>
      <c r="Y69" s="37" t="str">
        <f>IF(Z67="No","Not applicable","")</f>
        <v/>
      </c>
      <c r="Z69" s="93"/>
      <c r="AA69" s="93"/>
      <c r="AB69" s="94"/>
      <c r="AD69" s="63">
        <f>IF(Z68="",0,1)</f>
        <v>0</v>
      </c>
      <c r="AE69" s="63">
        <f>IF(Z69="",0,1)</f>
        <v>0</v>
      </c>
      <c r="AN69" s="60"/>
      <c r="AO69" s="60"/>
      <c r="AP69" s="60"/>
      <c r="AQ69" s="60"/>
      <c r="AR69" s="60"/>
      <c r="AS69" s="60"/>
      <c r="AT69" s="60"/>
    </row>
    <row r="70" spans="1:46" x14ac:dyDescent="0.2">
      <c r="A70" s="40"/>
      <c r="B70" s="41" t="s">
        <v>94</v>
      </c>
      <c r="C70" s="42"/>
      <c r="D70" s="42"/>
      <c r="E70" s="42"/>
      <c r="F70" s="42"/>
      <c r="G70" s="42"/>
      <c r="H70" s="42"/>
      <c r="I70" s="42"/>
      <c r="J70" s="42"/>
      <c r="K70" s="42"/>
      <c r="L70" s="42"/>
      <c r="M70" s="42"/>
      <c r="N70" s="42"/>
      <c r="O70" s="42"/>
      <c r="P70" s="42"/>
      <c r="Q70" s="42"/>
      <c r="R70" s="42"/>
      <c r="S70" s="119"/>
      <c r="T70" s="119"/>
      <c r="U70" s="119"/>
      <c r="V70" s="119"/>
      <c r="W70" s="119"/>
      <c r="X70" s="119"/>
      <c r="Y70" s="119"/>
      <c r="Z70" s="119"/>
      <c r="AA70" s="119"/>
      <c r="AB70" s="120"/>
      <c r="AE70" s="9">
        <f>IF(S70="",0,1)</f>
        <v>0</v>
      </c>
      <c r="AI70" s="64"/>
      <c r="AJ70" s="64"/>
      <c r="AN70" s="60"/>
      <c r="AO70" s="60"/>
      <c r="AP70" s="60"/>
      <c r="AQ70" s="60"/>
      <c r="AR70" s="60"/>
      <c r="AS70" s="60"/>
      <c r="AT70" s="60"/>
    </row>
    <row r="71" spans="1:46" ht="12.75" customHeight="1" x14ac:dyDescent="0.2">
      <c r="A71" s="95" t="s">
        <v>101</v>
      </c>
      <c r="B71" s="17"/>
      <c r="C71" s="18" t="s">
        <v>13</v>
      </c>
      <c r="D71" s="18"/>
      <c r="E71" s="18"/>
      <c r="F71" s="18"/>
      <c r="G71" s="18"/>
      <c r="H71" s="18"/>
      <c r="I71" s="18"/>
      <c r="J71" s="18"/>
      <c r="K71" s="18"/>
      <c r="L71" s="18"/>
      <c r="M71" s="18"/>
      <c r="N71" s="18"/>
      <c r="O71" s="18"/>
      <c r="P71" s="18"/>
      <c r="Q71" s="18"/>
      <c r="R71" s="18"/>
      <c r="S71" s="18"/>
      <c r="T71" s="18"/>
      <c r="U71" s="44"/>
      <c r="V71" s="44"/>
      <c r="W71" s="44"/>
      <c r="X71" s="44"/>
      <c r="Y71" s="44"/>
      <c r="Z71" s="65"/>
      <c r="AA71" s="45"/>
      <c r="AB71" s="5" t="s">
        <v>14</v>
      </c>
      <c r="AD71" s="1" t="b">
        <v>0</v>
      </c>
      <c r="AE71" s="9">
        <f>IF(AD71=FALSE,0,1)</f>
        <v>0</v>
      </c>
      <c r="AH71" s="47" t="s">
        <v>93</v>
      </c>
      <c r="AI71" s="66"/>
      <c r="AJ71" s="66"/>
      <c r="AN71" s="61"/>
      <c r="AO71" s="61"/>
      <c r="AP71" s="61"/>
      <c r="AQ71" s="61"/>
      <c r="AR71" s="61"/>
      <c r="AS71" s="61"/>
      <c r="AT71" s="61"/>
    </row>
    <row r="72" spans="1:46" x14ac:dyDescent="0.2">
      <c r="A72" s="95"/>
      <c r="B72" s="17"/>
      <c r="C72" s="18" t="s">
        <v>73</v>
      </c>
      <c r="D72" s="18"/>
      <c r="E72" s="18"/>
      <c r="F72" s="18"/>
      <c r="G72" s="18"/>
      <c r="H72" s="18"/>
      <c r="I72" s="18"/>
      <c r="J72" s="18"/>
      <c r="K72" s="18"/>
      <c r="L72" s="18"/>
      <c r="M72" s="18"/>
      <c r="N72" s="18"/>
      <c r="O72" s="18"/>
      <c r="P72" s="18"/>
      <c r="Q72" s="18"/>
      <c r="R72" s="18"/>
      <c r="S72" s="18"/>
      <c r="T72" s="44"/>
      <c r="U72" s="44"/>
      <c r="V72" s="44"/>
      <c r="W72" s="44"/>
      <c r="X72" s="44"/>
      <c r="Y72" s="44"/>
      <c r="Z72" s="44"/>
      <c r="AA72" s="18"/>
      <c r="AB72" s="3" t="s">
        <v>14</v>
      </c>
      <c r="AD72" s="1" t="b">
        <v>0</v>
      </c>
      <c r="AE72" s="9">
        <f t="shared" ref="AE72:AE84" si="5">IF(AD72=FALSE,0,1)</f>
        <v>0</v>
      </c>
      <c r="AH72" s="49"/>
      <c r="AI72" s="67"/>
      <c r="AJ72" s="67"/>
      <c r="AN72" s="61"/>
      <c r="AO72" s="61"/>
      <c r="AP72" s="61"/>
      <c r="AQ72" s="61"/>
      <c r="AR72" s="61"/>
      <c r="AS72" s="61"/>
      <c r="AT72" s="61"/>
    </row>
    <row r="73" spans="1:46" x14ac:dyDescent="0.2">
      <c r="A73" s="95"/>
      <c r="B73" s="17"/>
      <c r="C73" s="18" t="s">
        <v>74</v>
      </c>
      <c r="D73" s="18"/>
      <c r="E73" s="18"/>
      <c r="F73" s="18"/>
      <c r="G73" s="18"/>
      <c r="H73" s="18"/>
      <c r="I73" s="18"/>
      <c r="J73" s="18"/>
      <c r="K73" s="18"/>
      <c r="L73" s="18"/>
      <c r="M73" s="18"/>
      <c r="N73" s="18"/>
      <c r="O73" s="18"/>
      <c r="P73" s="18"/>
      <c r="Q73" s="18"/>
      <c r="R73" s="18"/>
      <c r="S73" s="25" t="s">
        <v>15</v>
      </c>
      <c r="T73" s="44"/>
      <c r="U73" s="44"/>
      <c r="V73" s="44"/>
      <c r="W73" s="44"/>
      <c r="X73" s="44"/>
      <c r="Y73" s="44"/>
      <c r="Z73" s="18"/>
      <c r="AA73" s="18"/>
      <c r="AB73" s="3" t="s">
        <v>14</v>
      </c>
      <c r="AD73" s="1" t="b">
        <v>0</v>
      </c>
      <c r="AE73" s="9">
        <f t="shared" si="5"/>
        <v>0</v>
      </c>
      <c r="AH73" s="51" t="s">
        <v>90</v>
      </c>
      <c r="AI73" s="67"/>
      <c r="AJ73" s="67"/>
      <c r="AN73" s="61"/>
      <c r="AO73" s="61"/>
      <c r="AP73" s="61"/>
      <c r="AQ73" s="61"/>
      <c r="AR73" s="61"/>
      <c r="AS73" s="61"/>
      <c r="AT73" s="61"/>
    </row>
    <row r="74" spans="1:46" x14ac:dyDescent="0.2">
      <c r="A74" s="95"/>
      <c r="B74" s="17"/>
      <c r="C74" s="18" t="s">
        <v>95</v>
      </c>
      <c r="D74" s="18"/>
      <c r="E74" s="18"/>
      <c r="F74" s="18"/>
      <c r="G74" s="18"/>
      <c r="H74" s="18"/>
      <c r="I74" s="18"/>
      <c r="J74" s="18"/>
      <c r="K74" s="18"/>
      <c r="L74" s="18"/>
      <c r="M74" s="18"/>
      <c r="N74" s="18"/>
      <c r="O74" s="18"/>
      <c r="P74" s="18"/>
      <c r="Q74" s="18"/>
      <c r="R74" s="18"/>
      <c r="S74" s="44"/>
      <c r="T74" s="44"/>
      <c r="U74" s="44"/>
      <c r="V74" s="44"/>
      <c r="W74" s="44"/>
      <c r="X74" s="44"/>
      <c r="Y74" s="44"/>
      <c r="Z74" s="18"/>
      <c r="AA74" s="18"/>
      <c r="AB74" s="3" t="s">
        <v>14</v>
      </c>
      <c r="AD74" s="1" t="b">
        <v>0</v>
      </c>
      <c r="AE74" s="9">
        <f t="shared" si="5"/>
        <v>0</v>
      </c>
      <c r="AH74" s="49" t="s">
        <v>91</v>
      </c>
      <c r="AI74" s="68"/>
      <c r="AJ74" s="69"/>
      <c r="AN74" s="61"/>
      <c r="AO74" s="61"/>
      <c r="AP74" s="61"/>
      <c r="AQ74" s="61"/>
      <c r="AR74" s="61"/>
      <c r="AS74" s="61"/>
      <c r="AT74" s="61"/>
    </row>
    <row r="75" spans="1:46" x14ac:dyDescent="0.2">
      <c r="A75" s="95"/>
      <c r="B75" s="17"/>
      <c r="C75" s="18" t="s">
        <v>79</v>
      </c>
      <c r="D75" s="18"/>
      <c r="E75" s="18"/>
      <c r="F75" s="18"/>
      <c r="G75" s="18"/>
      <c r="H75" s="18"/>
      <c r="I75" s="18"/>
      <c r="J75" s="18"/>
      <c r="K75" s="18"/>
      <c r="L75" s="18"/>
      <c r="M75" s="18"/>
      <c r="N75" s="18"/>
      <c r="O75" s="18"/>
      <c r="P75" s="18"/>
      <c r="Q75" s="18"/>
      <c r="R75" s="18"/>
      <c r="S75" s="54"/>
      <c r="T75" s="54"/>
      <c r="U75" s="54"/>
      <c r="V75" s="54"/>
      <c r="W75" s="54"/>
      <c r="X75" s="54"/>
      <c r="Y75" s="44"/>
      <c r="Z75" s="18"/>
      <c r="AA75" s="18"/>
      <c r="AB75" s="3" t="s">
        <v>14</v>
      </c>
      <c r="AD75" s="1" t="b">
        <v>0</v>
      </c>
      <c r="AE75" s="9">
        <f t="shared" si="5"/>
        <v>0</v>
      </c>
      <c r="AH75" s="51" t="s">
        <v>92</v>
      </c>
      <c r="AI75" s="70"/>
      <c r="AJ75" s="71"/>
      <c r="AN75" s="61"/>
      <c r="AO75" s="61"/>
      <c r="AP75" s="61"/>
      <c r="AQ75" s="61"/>
      <c r="AR75" s="61"/>
      <c r="AS75" s="61"/>
      <c r="AT75" s="61"/>
    </row>
    <row r="76" spans="1:46" x14ac:dyDescent="0.2">
      <c r="A76" s="95"/>
      <c r="B76" s="17"/>
      <c r="C76" s="18" t="s">
        <v>78</v>
      </c>
      <c r="D76" s="18"/>
      <c r="E76" s="18"/>
      <c r="F76" s="18"/>
      <c r="G76" s="18"/>
      <c r="H76" s="18"/>
      <c r="I76" s="18"/>
      <c r="J76" s="18"/>
      <c r="K76" s="18"/>
      <c r="L76" s="18"/>
      <c r="M76" s="18"/>
      <c r="N76" s="18"/>
      <c r="O76" s="18"/>
      <c r="P76" s="18"/>
      <c r="Q76" s="18"/>
      <c r="R76" s="18"/>
      <c r="S76" s="99" t="s">
        <v>18</v>
      </c>
      <c r="T76" s="99"/>
      <c r="U76" s="99"/>
      <c r="V76" s="99"/>
      <c r="W76" s="99"/>
      <c r="X76" s="99"/>
      <c r="Y76" s="99"/>
      <c r="Z76" s="18"/>
      <c r="AA76" s="18"/>
      <c r="AB76" s="3" t="s">
        <v>14</v>
      </c>
      <c r="AD76" s="1" t="b">
        <v>0</v>
      </c>
      <c r="AE76" s="9">
        <f t="shared" si="5"/>
        <v>0</v>
      </c>
      <c r="AH76" s="49" t="s">
        <v>88</v>
      </c>
      <c r="AI76" s="64"/>
      <c r="AJ76" s="64"/>
      <c r="AN76" s="61"/>
      <c r="AO76" s="61"/>
      <c r="AP76" s="61"/>
      <c r="AQ76" s="61"/>
      <c r="AR76" s="61"/>
      <c r="AS76" s="61"/>
      <c r="AT76" s="61"/>
    </row>
    <row r="77" spans="1:46" x14ac:dyDescent="0.2">
      <c r="A77" s="95"/>
      <c r="B77" s="17"/>
      <c r="C77" s="18" t="s">
        <v>77</v>
      </c>
      <c r="D77" s="18"/>
      <c r="E77" s="18"/>
      <c r="F77" s="18"/>
      <c r="G77" s="18"/>
      <c r="H77" s="18"/>
      <c r="I77" s="18"/>
      <c r="J77" s="18"/>
      <c r="K77" s="18"/>
      <c r="L77" s="18"/>
      <c r="M77" s="18"/>
      <c r="N77" s="18"/>
      <c r="O77" s="18"/>
      <c r="P77" s="18"/>
      <c r="Q77" s="18"/>
      <c r="R77" s="18"/>
      <c r="S77" s="99"/>
      <c r="T77" s="99"/>
      <c r="U77" s="99"/>
      <c r="V77" s="99"/>
      <c r="W77" s="99"/>
      <c r="X77" s="99"/>
      <c r="Y77" s="99"/>
      <c r="Z77" s="18"/>
      <c r="AA77" s="18"/>
      <c r="AB77" s="3" t="s">
        <v>14</v>
      </c>
      <c r="AD77" s="1" t="b">
        <v>0</v>
      </c>
      <c r="AE77" s="9">
        <f t="shared" si="5"/>
        <v>0</v>
      </c>
      <c r="AH77" s="55" t="s">
        <v>89</v>
      </c>
      <c r="AI77" s="64"/>
      <c r="AJ77" s="64"/>
      <c r="AN77" s="61"/>
      <c r="AO77" s="61"/>
      <c r="AP77" s="61"/>
      <c r="AQ77" s="61"/>
      <c r="AR77" s="61"/>
      <c r="AS77" s="61"/>
      <c r="AT77" s="61"/>
    </row>
    <row r="78" spans="1:46" x14ac:dyDescent="0.2">
      <c r="A78" s="95"/>
      <c r="B78" s="17"/>
      <c r="C78" s="18" t="s">
        <v>17</v>
      </c>
      <c r="D78" s="18"/>
      <c r="E78" s="18"/>
      <c r="F78" s="18"/>
      <c r="G78" s="18"/>
      <c r="H78" s="18"/>
      <c r="I78" s="18"/>
      <c r="J78" s="18"/>
      <c r="K78" s="18"/>
      <c r="L78" s="18"/>
      <c r="M78" s="18"/>
      <c r="N78" s="18"/>
      <c r="O78" s="18"/>
      <c r="P78" s="18"/>
      <c r="Q78" s="18"/>
      <c r="R78" s="18"/>
      <c r="S78" s="117" t="s">
        <v>19</v>
      </c>
      <c r="T78" s="117"/>
      <c r="U78" s="117"/>
      <c r="V78" s="117"/>
      <c r="W78" s="117"/>
      <c r="X78" s="117"/>
      <c r="Y78" s="44"/>
      <c r="Z78" s="18"/>
      <c r="AA78" s="18"/>
      <c r="AB78" s="3" t="s">
        <v>14</v>
      </c>
      <c r="AD78" s="1" t="b">
        <v>0</v>
      </c>
      <c r="AE78" s="9">
        <f t="shared" si="5"/>
        <v>0</v>
      </c>
      <c r="AI78" s="64"/>
      <c r="AJ78" s="64"/>
      <c r="AN78" s="60"/>
      <c r="AO78" s="60"/>
      <c r="AP78" s="60"/>
      <c r="AQ78" s="60"/>
      <c r="AR78" s="60"/>
      <c r="AS78" s="60"/>
      <c r="AT78" s="61"/>
    </row>
    <row r="79" spans="1:46" x14ac:dyDescent="0.2">
      <c r="A79" s="95"/>
      <c r="B79" s="17"/>
      <c r="C79" s="18" t="s">
        <v>75</v>
      </c>
      <c r="D79" s="18"/>
      <c r="E79" s="18"/>
      <c r="F79" s="18"/>
      <c r="G79" s="18"/>
      <c r="H79" s="18"/>
      <c r="I79" s="18"/>
      <c r="J79" s="18"/>
      <c r="K79" s="18"/>
      <c r="L79" s="18"/>
      <c r="M79" s="18"/>
      <c r="N79" s="18"/>
      <c r="O79" s="18"/>
      <c r="P79" s="18"/>
      <c r="Q79" s="18"/>
      <c r="R79" s="18"/>
      <c r="S79" s="99"/>
      <c r="T79" s="99"/>
      <c r="U79" s="99"/>
      <c r="V79" s="99"/>
      <c r="W79" s="99"/>
      <c r="X79" s="99"/>
      <c r="Y79" s="44"/>
      <c r="Z79" s="18"/>
      <c r="AA79" s="18"/>
      <c r="AB79" s="3" t="s">
        <v>14</v>
      </c>
      <c r="AD79" s="1" t="b">
        <v>0</v>
      </c>
      <c r="AE79" s="9">
        <f t="shared" si="5"/>
        <v>0</v>
      </c>
      <c r="AN79" s="61"/>
      <c r="AO79" s="61"/>
      <c r="AP79" s="61"/>
      <c r="AQ79" s="61"/>
      <c r="AR79" s="61"/>
      <c r="AS79" s="61"/>
      <c r="AT79" s="61"/>
    </row>
    <row r="80" spans="1:46" x14ac:dyDescent="0.2">
      <c r="A80" s="95"/>
      <c r="B80" s="17"/>
      <c r="C80" s="18" t="s">
        <v>76</v>
      </c>
      <c r="D80" s="18"/>
      <c r="E80" s="18"/>
      <c r="F80" s="18"/>
      <c r="G80" s="18"/>
      <c r="H80" s="18"/>
      <c r="I80" s="18"/>
      <c r="J80" s="18"/>
      <c r="K80" s="18"/>
      <c r="L80" s="18"/>
      <c r="M80" s="18"/>
      <c r="N80" s="18"/>
      <c r="O80" s="18"/>
      <c r="P80" s="18"/>
      <c r="Q80" s="18"/>
      <c r="R80" s="18"/>
      <c r="S80" s="99"/>
      <c r="T80" s="99"/>
      <c r="U80" s="99"/>
      <c r="V80" s="99"/>
      <c r="W80" s="99"/>
      <c r="X80" s="99"/>
      <c r="Y80" s="44"/>
      <c r="Z80" s="18"/>
      <c r="AA80" s="18"/>
      <c r="AB80" s="3" t="s">
        <v>14</v>
      </c>
      <c r="AD80" s="1" t="b">
        <v>0</v>
      </c>
      <c r="AE80" s="9">
        <f t="shared" si="5"/>
        <v>0</v>
      </c>
      <c r="AH80" s="72"/>
      <c r="AN80" s="61"/>
      <c r="AO80" s="61"/>
      <c r="AP80" s="61"/>
      <c r="AQ80" s="61"/>
      <c r="AR80" s="61"/>
      <c r="AS80" s="61"/>
      <c r="AT80" s="61"/>
    </row>
    <row r="81" spans="1:46" x14ac:dyDescent="0.2">
      <c r="A81" s="95"/>
      <c r="B81" s="17"/>
      <c r="C81" s="18" t="s">
        <v>81</v>
      </c>
      <c r="D81" s="18"/>
      <c r="E81" s="18"/>
      <c r="F81" s="18"/>
      <c r="G81" s="18"/>
      <c r="H81" s="18"/>
      <c r="I81" s="18"/>
      <c r="J81" s="18"/>
      <c r="K81" s="18"/>
      <c r="L81" s="18"/>
      <c r="M81" s="18"/>
      <c r="N81" s="18"/>
      <c r="O81" s="18"/>
      <c r="P81" s="18"/>
      <c r="Q81" s="18"/>
      <c r="R81" s="18"/>
      <c r="S81" s="99"/>
      <c r="T81" s="99"/>
      <c r="U81" s="99"/>
      <c r="V81" s="99"/>
      <c r="W81" s="99"/>
      <c r="X81" s="99"/>
      <c r="Y81" s="44"/>
      <c r="Z81" s="18"/>
      <c r="AA81" s="18"/>
      <c r="AB81" s="3" t="s">
        <v>14</v>
      </c>
      <c r="AD81" s="1" t="b">
        <v>0</v>
      </c>
      <c r="AE81" s="9">
        <f t="shared" si="5"/>
        <v>0</v>
      </c>
      <c r="AN81" s="61"/>
      <c r="AO81" s="61"/>
      <c r="AP81" s="61"/>
      <c r="AQ81" s="61"/>
      <c r="AR81" s="61"/>
      <c r="AS81" s="61"/>
      <c r="AT81" s="61"/>
    </row>
    <row r="82" spans="1:46" x14ac:dyDescent="0.2">
      <c r="A82" s="95"/>
      <c r="B82" s="17"/>
      <c r="C82" s="18" t="s">
        <v>80</v>
      </c>
      <c r="D82" s="18"/>
      <c r="E82" s="18"/>
      <c r="F82" s="18"/>
      <c r="G82" s="18"/>
      <c r="H82" s="18"/>
      <c r="I82" s="18"/>
      <c r="J82" s="18"/>
      <c r="K82" s="18"/>
      <c r="L82" s="18"/>
      <c r="M82" s="18"/>
      <c r="N82" s="18"/>
      <c r="O82" s="18"/>
      <c r="P82" s="18"/>
      <c r="Q82" s="18"/>
      <c r="R82" s="18"/>
      <c r="S82" s="99"/>
      <c r="T82" s="99"/>
      <c r="U82" s="99"/>
      <c r="V82" s="99"/>
      <c r="W82" s="99"/>
      <c r="X82" s="99"/>
      <c r="Y82" s="44"/>
      <c r="Z82" s="18"/>
      <c r="AA82" s="18"/>
      <c r="AB82" s="3" t="s">
        <v>14</v>
      </c>
      <c r="AD82" s="1" t="b">
        <v>0</v>
      </c>
      <c r="AE82" s="9">
        <f t="shared" si="5"/>
        <v>0</v>
      </c>
      <c r="AN82" s="61"/>
      <c r="AO82" s="61"/>
      <c r="AP82" s="61"/>
      <c r="AQ82" s="61"/>
      <c r="AR82" s="61"/>
      <c r="AS82" s="61"/>
      <c r="AT82" s="61"/>
    </row>
    <row r="83" spans="1:46" x14ac:dyDescent="0.2">
      <c r="A83" s="95"/>
      <c r="B83" s="17"/>
      <c r="C83" s="18" t="s">
        <v>83</v>
      </c>
      <c r="D83" s="18"/>
      <c r="E83" s="18"/>
      <c r="F83" s="18"/>
      <c r="G83" s="18"/>
      <c r="H83" s="18"/>
      <c r="I83" s="18"/>
      <c r="J83" s="18"/>
      <c r="K83" s="18"/>
      <c r="L83" s="18"/>
      <c r="M83" s="18"/>
      <c r="N83" s="18"/>
      <c r="O83" s="18"/>
      <c r="P83" s="18"/>
      <c r="Q83" s="18"/>
      <c r="R83" s="18"/>
      <c r="S83" s="118"/>
      <c r="T83" s="118"/>
      <c r="U83" s="118"/>
      <c r="V83" s="118"/>
      <c r="W83" s="118"/>
      <c r="X83" s="118"/>
      <c r="Y83" s="44"/>
      <c r="Z83" s="18"/>
      <c r="AA83" s="18"/>
      <c r="AB83" s="3" t="s">
        <v>14</v>
      </c>
      <c r="AD83" s="1" t="b">
        <v>0</v>
      </c>
      <c r="AE83" s="9">
        <f t="shared" si="5"/>
        <v>0</v>
      </c>
      <c r="AN83" s="61"/>
      <c r="AO83" s="61"/>
      <c r="AP83" s="61"/>
      <c r="AQ83" s="61"/>
      <c r="AR83" s="61"/>
      <c r="AS83" s="61"/>
      <c r="AT83" s="61"/>
    </row>
    <row r="84" spans="1:46" x14ac:dyDescent="0.2">
      <c r="A84" s="96"/>
      <c r="B84" s="28"/>
      <c r="C84" s="29" t="s">
        <v>20</v>
      </c>
      <c r="D84" s="29"/>
      <c r="E84" s="29"/>
      <c r="F84" s="29"/>
      <c r="G84" s="29"/>
      <c r="H84" s="29"/>
      <c r="I84" s="29"/>
      <c r="J84" s="29"/>
      <c r="K84" s="29"/>
      <c r="L84" s="29"/>
      <c r="M84" s="29"/>
      <c r="N84" s="29"/>
      <c r="O84" s="29"/>
      <c r="P84" s="29"/>
      <c r="Q84" s="29"/>
      <c r="R84" s="29"/>
      <c r="S84" s="30" t="s">
        <v>21</v>
      </c>
      <c r="T84" s="56"/>
      <c r="U84" s="56"/>
      <c r="V84" s="56"/>
      <c r="W84" s="56"/>
      <c r="X84" s="56"/>
      <c r="Y84" s="56"/>
      <c r="Z84" s="29"/>
      <c r="AA84" s="29"/>
      <c r="AB84" s="4" t="s">
        <v>14</v>
      </c>
      <c r="AD84" s="1" t="b">
        <v>0</v>
      </c>
      <c r="AE84" s="9">
        <f t="shared" si="5"/>
        <v>0</v>
      </c>
      <c r="AN84" s="61"/>
      <c r="AO84" s="61"/>
      <c r="AP84" s="61"/>
      <c r="AQ84" s="61"/>
      <c r="AR84" s="61"/>
      <c r="AS84" s="61"/>
      <c r="AT84" s="61"/>
    </row>
    <row r="85" spans="1:46" s="7" customFormat="1" ht="5.25" x14ac:dyDescent="0.15"/>
    <row r="86" spans="1:46" x14ac:dyDescent="0.2">
      <c r="A86" s="123" t="str">
        <f>IF(NOT(AND(A6="Access to Care Assessment",A16="Income Assessment",A32="Medical Insurance Assessment",A42="TBRA Assessment",A65="FBHA Assessment")),"STRMU Assessment",IF(AE67=0,"Select whether the household received FBHA (STSH and/or TSH) services during this annual eligibility period.",IF(AND(AE67=1,AF67=0,(AD69+AE69+AE70+SUM(AE71:AE84))&gt;0),"Error. The household did not receive FBHA (STSH and/or TSH) services during this annual eligibility period. Delete this entry.",IF(AND(AE67=1,AF67=1,AD69=0),"Enter the FBHA (STSH and/or TSH) service start date.",IF(AND(AE67=1,AF67=1,AE69=0),"Enter the FBHA (STSH and/or TSH) service end date.",IF(AND(AE67=1,AF67=1,AE70=0),"Select how long this household has received FBHA (STSH and/or TSH) services.",IF(AND(AE67=1,AF67=1,SUM(AE71:AE84)=0),"Select an FBHA (STSH and/or TSH) service outcome.",IF(AND(AE67=1,AF67=1,SUM(AE71:AE84)&gt;1),"Error. You may only select one FBHA (STSH and/or TSH) service outcome.","STRMU Assessment"))))))))</f>
        <v>STRMU Assessment</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5"/>
    </row>
    <row r="87" spans="1:46" s="7" customFormat="1" ht="5.25" x14ac:dyDescent="0.15"/>
    <row r="88" spans="1:46" ht="12.75" customHeight="1" x14ac:dyDescent="0.2">
      <c r="A88" s="33"/>
      <c r="B88" s="12" t="s">
        <v>22</v>
      </c>
      <c r="C88" s="13"/>
      <c r="D88" s="14"/>
      <c r="E88" s="14"/>
      <c r="F88" s="14"/>
      <c r="G88" s="14"/>
      <c r="H88" s="14"/>
      <c r="I88" s="14"/>
      <c r="J88" s="14"/>
      <c r="K88" s="14"/>
      <c r="L88" s="14"/>
      <c r="M88" s="14"/>
      <c r="N88" s="14"/>
      <c r="O88" s="14"/>
      <c r="P88" s="14"/>
      <c r="Q88" s="14"/>
      <c r="R88" s="14"/>
      <c r="S88" s="14"/>
      <c r="T88" s="14"/>
      <c r="U88" s="14"/>
      <c r="V88" s="14"/>
      <c r="W88" s="14"/>
      <c r="X88" s="14"/>
      <c r="Y88" s="14"/>
      <c r="Z88" s="91"/>
      <c r="AA88" s="91"/>
      <c r="AB88" s="92"/>
      <c r="AD88" s="73" t="s">
        <v>23</v>
      </c>
      <c r="AE88" s="73">
        <f>IF(Z88="",0,1)</f>
        <v>0</v>
      </c>
      <c r="AF88" s="9">
        <f>IF(Z88="Yes",1,0)</f>
        <v>0</v>
      </c>
      <c r="AG88" s="74"/>
      <c r="AK88" s="74"/>
      <c r="AL88" s="74"/>
      <c r="AM88" s="74"/>
    </row>
    <row r="89" spans="1:46" x14ac:dyDescent="0.2">
      <c r="A89" s="35"/>
      <c r="B89" s="17" t="str">
        <f>IF(Z88="No","Service start date:","If ""yes,"" service start date:")</f>
        <v>If "yes," service start date:</v>
      </c>
      <c r="C89" s="18"/>
      <c r="D89" s="18"/>
      <c r="E89" s="18"/>
      <c r="F89" s="18"/>
      <c r="G89" s="18"/>
      <c r="H89" s="18"/>
      <c r="I89" s="18"/>
      <c r="J89" s="18"/>
      <c r="K89" s="18"/>
      <c r="L89" s="18"/>
      <c r="M89" s="36"/>
      <c r="N89" s="18"/>
      <c r="O89" s="18"/>
      <c r="P89" s="18"/>
      <c r="Q89" s="18"/>
      <c r="R89" s="18"/>
      <c r="S89" s="18"/>
      <c r="T89" s="18"/>
      <c r="U89" s="18"/>
      <c r="V89" s="18"/>
      <c r="W89" s="18"/>
      <c r="X89" s="18"/>
      <c r="Y89" s="37" t="str">
        <f>IF(Z88="No","Not applicable","")</f>
        <v/>
      </c>
      <c r="Z89" s="113"/>
      <c r="AA89" s="113"/>
      <c r="AB89" s="114"/>
      <c r="AD89" s="73" t="s">
        <v>11</v>
      </c>
      <c r="AE89" s="73" t="s">
        <v>12</v>
      </c>
      <c r="AG89" s="74"/>
      <c r="AK89" s="74"/>
      <c r="AL89" s="74"/>
      <c r="AM89" s="74"/>
    </row>
    <row r="90" spans="1:46" x14ac:dyDescent="0.2">
      <c r="A90" s="35"/>
      <c r="B90" s="17" t="str">
        <f>IF(Z88="No","Service end date:","If ""yes,"" service end date:")</f>
        <v>If "yes," service end date:</v>
      </c>
      <c r="C90" s="21"/>
      <c r="D90" s="18"/>
      <c r="E90" s="18"/>
      <c r="F90" s="18"/>
      <c r="G90" s="18"/>
      <c r="H90" s="18"/>
      <c r="I90" s="18"/>
      <c r="J90" s="18"/>
      <c r="K90" s="18"/>
      <c r="L90" s="18"/>
      <c r="M90" s="36"/>
      <c r="N90" s="18"/>
      <c r="O90" s="18"/>
      <c r="P90" s="18"/>
      <c r="Q90" s="18"/>
      <c r="R90" s="18"/>
      <c r="S90" s="18"/>
      <c r="T90" s="18"/>
      <c r="U90" s="18"/>
      <c r="V90" s="18"/>
      <c r="W90" s="18"/>
      <c r="X90" s="18"/>
      <c r="Y90" s="37" t="str">
        <f>IF(Z88="No","Not applicable","")</f>
        <v/>
      </c>
      <c r="Z90" s="93"/>
      <c r="AA90" s="93"/>
      <c r="AB90" s="94"/>
      <c r="AD90" s="75">
        <f>IF(Z89="",0,1)</f>
        <v>0</v>
      </c>
      <c r="AE90" s="75">
        <f>IF(Z90="",0,1)</f>
        <v>0</v>
      </c>
      <c r="AG90" s="74"/>
      <c r="AK90" s="74"/>
      <c r="AL90" s="74"/>
      <c r="AM90" s="74"/>
    </row>
    <row r="91" spans="1:46" x14ac:dyDescent="0.2">
      <c r="A91" s="40"/>
      <c r="B91" s="76" t="s">
        <v>97</v>
      </c>
      <c r="C91" s="42"/>
      <c r="D91" s="42"/>
      <c r="E91" s="42"/>
      <c r="F91" s="42"/>
      <c r="G91" s="42"/>
      <c r="H91" s="42"/>
      <c r="I91" s="42"/>
      <c r="J91" s="42"/>
      <c r="K91" s="42"/>
      <c r="L91" s="42"/>
      <c r="M91" s="42"/>
      <c r="N91" s="42"/>
      <c r="O91" s="42"/>
      <c r="P91" s="42"/>
      <c r="Q91" s="42"/>
      <c r="R91" s="42"/>
      <c r="S91" s="77"/>
      <c r="T91" s="77"/>
      <c r="U91" s="77"/>
      <c r="V91" s="77"/>
      <c r="W91" s="77"/>
      <c r="X91" s="77"/>
      <c r="Y91" s="37" t="str">
        <f>IF(Z88="No","Not applicable","")</f>
        <v/>
      </c>
      <c r="Z91" s="97"/>
      <c r="AA91" s="97"/>
      <c r="AB91" s="98"/>
      <c r="AE91" s="9">
        <f>IF(Z91="",0,1)</f>
        <v>0</v>
      </c>
      <c r="AF91" s="9">
        <f>IF(Z91="Yes",1,0)</f>
        <v>0</v>
      </c>
      <c r="AG91" s="74"/>
      <c r="AH91" s="64"/>
      <c r="AK91" s="74"/>
      <c r="AL91" s="74"/>
      <c r="AM91" s="74"/>
      <c r="AQ91" s="60"/>
      <c r="AR91" s="60"/>
      <c r="AS91" s="60"/>
      <c r="AT91" s="60"/>
    </row>
    <row r="92" spans="1:46" x14ac:dyDescent="0.2">
      <c r="A92" s="40"/>
      <c r="B92" s="76" t="s">
        <v>98</v>
      </c>
      <c r="C92" s="42"/>
      <c r="D92" s="42"/>
      <c r="E92" s="42"/>
      <c r="F92" s="42"/>
      <c r="G92" s="42"/>
      <c r="H92" s="42"/>
      <c r="I92" s="42"/>
      <c r="J92" s="42"/>
      <c r="K92" s="42"/>
      <c r="L92" s="42"/>
      <c r="M92" s="42"/>
      <c r="N92" s="42"/>
      <c r="O92" s="42"/>
      <c r="P92" s="42"/>
      <c r="Q92" s="42"/>
      <c r="R92" s="42"/>
      <c r="S92" s="77"/>
      <c r="T92" s="77"/>
      <c r="U92" s="77"/>
      <c r="V92" s="77"/>
      <c r="W92" s="77"/>
      <c r="X92" s="77"/>
      <c r="Y92" s="37" t="str">
        <f>IF(Z88="No","Not applicable",IF(Z91="Yes","Not applicable",""))</f>
        <v/>
      </c>
      <c r="Z92" s="97"/>
      <c r="AA92" s="97"/>
      <c r="AB92" s="98"/>
      <c r="AE92" s="9">
        <f t="shared" ref="AE92:AE94" si="6">IF(Z92="",0,1)</f>
        <v>0</v>
      </c>
      <c r="AG92" s="74"/>
      <c r="AH92" s="67"/>
      <c r="AK92" s="74"/>
      <c r="AL92" s="74"/>
      <c r="AM92" s="74"/>
      <c r="AQ92" s="60"/>
      <c r="AR92" s="60"/>
      <c r="AS92" s="60"/>
      <c r="AT92" s="60"/>
    </row>
    <row r="93" spans="1:46" x14ac:dyDescent="0.2">
      <c r="A93" s="40"/>
      <c r="B93" s="76" t="s">
        <v>99</v>
      </c>
      <c r="C93" s="42"/>
      <c r="D93" s="42"/>
      <c r="E93" s="42"/>
      <c r="F93" s="42"/>
      <c r="G93" s="42"/>
      <c r="H93" s="42"/>
      <c r="I93" s="42"/>
      <c r="J93" s="42"/>
      <c r="K93" s="42"/>
      <c r="L93" s="42"/>
      <c r="M93" s="42"/>
      <c r="N93" s="42"/>
      <c r="O93" s="42"/>
      <c r="P93" s="42"/>
      <c r="Q93" s="42"/>
      <c r="R93" s="42"/>
      <c r="S93" s="77"/>
      <c r="T93" s="77"/>
      <c r="U93" s="77"/>
      <c r="V93" s="77"/>
      <c r="W93" s="77"/>
      <c r="X93" s="77"/>
      <c r="Y93" s="37" t="str">
        <f>IF(Z88="No","Not applicable",IF(Z91="Yes","Not applicable",""))</f>
        <v/>
      </c>
      <c r="Z93" s="97"/>
      <c r="AA93" s="97"/>
      <c r="AB93" s="98"/>
      <c r="AE93" s="9">
        <f t="shared" si="6"/>
        <v>0</v>
      </c>
      <c r="AG93" s="74"/>
      <c r="AH93" s="67"/>
      <c r="AK93" s="74"/>
      <c r="AL93" s="74"/>
      <c r="AM93" s="74"/>
      <c r="AQ93" s="60"/>
      <c r="AR93" s="60"/>
      <c r="AS93" s="60"/>
      <c r="AT93" s="60"/>
    </row>
    <row r="94" spans="1:46" x14ac:dyDescent="0.2">
      <c r="A94" s="40"/>
      <c r="B94" s="76" t="s">
        <v>100</v>
      </c>
      <c r="C94" s="42"/>
      <c r="D94" s="42"/>
      <c r="E94" s="42"/>
      <c r="F94" s="42"/>
      <c r="G94" s="42"/>
      <c r="H94" s="42"/>
      <c r="I94" s="42"/>
      <c r="J94" s="42"/>
      <c r="K94" s="42"/>
      <c r="L94" s="42"/>
      <c r="M94" s="42"/>
      <c r="N94" s="42"/>
      <c r="O94" s="42"/>
      <c r="P94" s="42"/>
      <c r="Q94" s="42"/>
      <c r="R94" s="42"/>
      <c r="S94" s="77"/>
      <c r="T94" s="77"/>
      <c r="U94" s="77"/>
      <c r="V94" s="77"/>
      <c r="W94" s="77"/>
      <c r="X94" s="77"/>
      <c r="Y94" s="37" t="str">
        <f>IF(Z88="No","Not applicable",IF(Z91="Yes","Not applicable",""))</f>
        <v/>
      </c>
      <c r="Z94" s="97"/>
      <c r="AA94" s="97"/>
      <c r="AB94" s="98"/>
      <c r="AE94" s="9">
        <f t="shared" si="6"/>
        <v>0</v>
      </c>
      <c r="AG94" s="74"/>
      <c r="AH94" s="67"/>
      <c r="AK94" s="74"/>
      <c r="AL94" s="74"/>
      <c r="AM94" s="74"/>
      <c r="AQ94" s="60"/>
      <c r="AR94" s="60"/>
      <c r="AS94" s="60"/>
      <c r="AT94" s="60"/>
    </row>
    <row r="95" spans="1:46" x14ac:dyDescent="0.2">
      <c r="A95" s="95" t="s">
        <v>101</v>
      </c>
      <c r="B95" s="17"/>
      <c r="C95" s="18" t="s">
        <v>13</v>
      </c>
      <c r="D95" s="18"/>
      <c r="E95" s="18"/>
      <c r="F95" s="18"/>
      <c r="G95" s="18"/>
      <c r="H95" s="18"/>
      <c r="I95" s="18"/>
      <c r="J95" s="18"/>
      <c r="K95" s="18"/>
      <c r="L95" s="18"/>
      <c r="M95" s="18"/>
      <c r="N95" s="18"/>
      <c r="O95" s="18"/>
      <c r="P95" s="18"/>
      <c r="Q95" s="18"/>
      <c r="R95" s="18"/>
      <c r="S95" s="18"/>
      <c r="T95" s="18"/>
      <c r="U95" s="44"/>
      <c r="V95" s="44"/>
      <c r="W95" s="44"/>
      <c r="X95" s="44"/>
      <c r="Y95" s="44"/>
      <c r="Z95" s="45"/>
      <c r="AA95" s="45"/>
      <c r="AB95" s="3" t="s">
        <v>14</v>
      </c>
      <c r="AD95" s="1" t="b">
        <v>0</v>
      </c>
      <c r="AE95" s="9">
        <f t="shared" ref="AE95:AE109" si="7">IF(AD95=FALSE,0,1)</f>
        <v>0</v>
      </c>
      <c r="AG95" s="74"/>
      <c r="AK95" s="74"/>
      <c r="AL95" s="74"/>
      <c r="AM95" s="74"/>
    </row>
    <row r="96" spans="1:46" x14ac:dyDescent="0.2">
      <c r="A96" s="95"/>
      <c r="B96" s="17"/>
      <c r="C96" s="18" t="s">
        <v>73</v>
      </c>
      <c r="D96" s="18"/>
      <c r="E96" s="18"/>
      <c r="F96" s="18"/>
      <c r="G96" s="18"/>
      <c r="H96" s="18"/>
      <c r="I96" s="18"/>
      <c r="J96" s="18"/>
      <c r="K96" s="18"/>
      <c r="L96" s="18"/>
      <c r="M96" s="18"/>
      <c r="N96" s="18"/>
      <c r="O96" s="18"/>
      <c r="P96" s="18"/>
      <c r="Q96" s="18"/>
      <c r="R96" s="18"/>
      <c r="S96" s="18"/>
      <c r="T96" s="44"/>
      <c r="U96" s="44"/>
      <c r="V96" s="44"/>
      <c r="W96" s="44"/>
      <c r="X96" s="44"/>
      <c r="Y96" s="44"/>
      <c r="Z96" s="18"/>
      <c r="AA96" s="18"/>
      <c r="AB96" s="3" t="s">
        <v>14</v>
      </c>
      <c r="AD96" s="1" t="b">
        <v>0</v>
      </c>
      <c r="AE96" s="9">
        <f t="shared" si="7"/>
        <v>0</v>
      </c>
      <c r="AG96" s="74"/>
      <c r="AK96" s="74"/>
      <c r="AL96" s="74"/>
      <c r="AM96" s="74"/>
    </row>
    <row r="97" spans="1:39" x14ac:dyDescent="0.2">
      <c r="A97" s="95"/>
      <c r="B97" s="17"/>
      <c r="C97" s="18" t="s">
        <v>74</v>
      </c>
      <c r="D97" s="18"/>
      <c r="E97" s="18"/>
      <c r="F97" s="18"/>
      <c r="G97" s="18"/>
      <c r="H97" s="18"/>
      <c r="I97" s="18"/>
      <c r="J97" s="18"/>
      <c r="K97" s="18"/>
      <c r="L97" s="18"/>
      <c r="M97" s="18"/>
      <c r="N97" s="18"/>
      <c r="O97" s="18"/>
      <c r="P97" s="18"/>
      <c r="Q97" s="18"/>
      <c r="R97" s="18"/>
      <c r="S97" s="25" t="s">
        <v>15</v>
      </c>
      <c r="T97" s="44"/>
      <c r="U97" s="44"/>
      <c r="V97" s="44"/>
      <c r="W97" s="44"/>
      <c r="X97" s="44"/>
      <c r="Y97" s="44"/>
      <c r="Z97" s="18"/>
      <c r="AA97" s="18"/>
      <c r="AB97" s="3" t="s">
        <v>14</v>
      </c>
      <c r="AD97" s="1" t="b">
        <v>0</v>
      </c>
      <c r="AE97" s="9">
        <f t="shared" si="7"/>
        <v>0</v>
      </c>
      <c r="AG97" s="74"/>
      <c r="AK97" s="74"/>
      <c r="AL97" s="74"/>
      <c r="AM97" s="74"/>
    </row>
    <row r="98" spans="1:39" x14ac:dyDescent="0.2">
      <c r="A98" s="95"/>
      <c r="B98" s="17"/>
      <c r="C98" s="18" t="s">
        <v>95</v>
      </c>
      <c r="D98" s="18"/>
      <c r="E98" s="18"/>
      <c r="F98" s="18"/>
      <c r="G98" s="18"/>
      <c r="H98" s="18"/>
      <c r="I98" s="18"/>
      <c r="J98" s="18"/>
      <c r="K98" s="18"/>
      <c r="L98" s="18"/>
      <c r="M98" s="18"/>
      <c r="N98" s="18"/>
      <c r="O98" s="18"/>
      <c r="P98" s="18"/>
      <c r="Q98" s="18"/>
      <c r="R98" s="18"/>
      <c r="S98" s="44"/>
      <c r="T98" s="44"/>
      <c r="U98" s="44"/>
      <c r="V98" s="44"/>
      <c r="W98" s="44"/>
      <c r="X98" s="44"/>
      <c r="Y98" s="44"/>
      <c r="Z98" s="18"/>
      <c r="AA98" s="18"/>
      <c r="AB98" s="3" t="s">
        <v>14</v>
      </c>
      <c r="AD98" s="1" t="b">
        <v>0</v>
      </c>
      <c r="AE98" s="9">
        <f t="shared" si="7"/>
        <v>0</v>
      </c>
      <c r="AG98" s="74"/>
      <c r="AH98" s="47" t="s">
        <v>25</v>
      </c>
      <c r="AI98" s="47" t="s">
        <v>26</v>
      </c>
      <c r="AK98" s="74"/>
      <c r="AL98" s="74"/>
      <c r="AM98" s="74"/>
    </row>
    <row r="99" spans="1:39" x14ac:dyDescent="0.2">
      <c r="A99" s="95"/>
      <c r="B99" s="17"/>
      <c r="C99" s="18" t="s">
        <v>79</v>
      </c>
      <c r="D99" s="18"/>
      <c r="E99" s="18"/>
      <c r="F99" s="18"/>
      <c r="G99" s="18"/>
      <c r="H99" s="18"/>
      <c r="I99" s="18"/>
      <c r="J99" s="18"/>
      <c r="K99" s="18"/>
      <c r="L99" s="18"/>
      <c r="M99" s="18"/>
      <c r="N99" s="18"/>
      <c r="O99" s="18"/>
      <c r="P99" s="18"/>
      <c r="Q99" s="18"/>
      <c r="R99" s="18"/>
      <c r="S99" s="54"/>
      <c r="T99" s="54"/>
      <c r="U99" s="54"/>
      <c r="V99" s="54"/>
      <c r="W99" s="54"/>
      <c r="X99" s="54"/>
      <c r="Y99" s="44"/>
      <c r="Z99" s="18"/>
      <c r="AA99" s="18"/>
      <c r="AB99" s="3" t="s">
        <v>14</v>
      </c>
      <c r="AD99" s="1" t="b">
        <v>0</v>
      </c>
      <c r="AE99" s="9">
        <f t="shared" si="7"/>
        <v>0</v>
      </c>
      <c r="AG99" s="74"/>
      <c r="AH99" s="49"/>
      <c r="AI99" s="49"/>
      <c r="AK99" s="74"/>
      <c r="AL99" s="74"/>
      <c r="AM99" s="74"/>
    </row>
    <row r="100" spans="1:39" x14ac:dyDescent="0.2">
      <c r="A100" s="95"/>
      <c r="B100" s="17"/>
      <c r="C100" s="18" t="s">
        <v>78</v>
      </c>
      <c r="D100" s="18"/>
      <c r="E100" s="18"/>
      <c r="F100" s="18"/>
      <c r="G100" s="18"/>
      <c r="H100" s="18"/>
      <c r="I100" s="18"/>
      <c r="J100" s="18"/>
      <c r="K100" s="18"/>
      <c r="L100" s="18"/>
      <c r="M100" s="18"/>
      <c r="N100" s="18"/>
      <c r="O100" s="18"/>
      <c r="P100" s="18"/>
      <c r="Q100" s="18"/>
      <c r="R100" s="18"/>
      <c r="S100" s="18"/>
      <c r="T100" s="25"/>
      <c r="U100" s="25"/>
      <c r="V100" s="25"/>
      <c r="W100" s="25"/>
      <c r="X100" s="25"/>
      <c r="Y100" s="25"/>
      <c r="Z100" s="18"/>
      <c r="AA100" s="18"/>
      <c r="AB100" s="3" t="s">
        <v>14</v>
      </c>
      <c r="AD100" s="1" t="b">
        <v>0</v>
      </c>
      <c r="AE100" s="9">
        <f t="shared" si="7"/>
        <v>0</v>
      </c>
      <c r="AG100" s="74"/>
      <c r="AH100" s="51" t="s">
        <v>28</v>
      </c>
      <c r="AI100" s="51" t="s">
        <v>29</v>
      </c>
      <c r="AJ100" s="67"/>
      <c r="AK100" s="74"/>
      <c r="AL100" s="74"/>
      <c r="AM100" s="74"/>
    </row>
    <row r="101" spans="1:39" x14ac:dyDescent="0.2">
      <c r="A101" s="95"/>
      <c r="B101" s="17"/>
      <c r="C101" s="18" t="s">
        <v>96</v>
      </c>
      <c r="D101" s="18"/>
      <c r="E101" s="18"/>
      <c r="F101" s="18"/>
      <c r="G101" s="18"/>
      <c r="H101" s="18"/>
      <c r="I101" s="18"/>
      <c r="J101" s="18"/>
      <c r="K101" s="18"/>
      <c r="L101" s="18"/>
      <c r="M101" s="18"/>
      <c r="N101" s="18"/>
      <c r="O101" s="18"/>
      <c r="P101" s="18"/>
      <c r="Q101" s="18"/>
      <c r="R101" s="18"/>
      <c r="S101" s="25" t="s">
        <v>18</v>
      </c>
      <c r="T101" s="25"/>
      <c r="U101" s="25"/>
      <c r="V101" s="25"/>
      <c r="W101" s="25"/>
      <c r="X101" s="25"/>
      <c r="Y101" s="25"/>
      <c r="Z101" s="18"/>
      <c r="AA101" s="18"/>
      <c r="AB101" s="3" t="s">
        <v>14</v>
      </c>
      <c r="AD101" s="1" t="b">
        <v>0</v>
      </c>
      <c r="AE101" s="9">
        <f t="shared" si="7"/>
        <v>0</v>
      </c>
      <c r="AG101" s="74"/>
      <c r="AH101" s="53" t="s">
        <v>31</v>
      </c>
      <c r="AI101" s="49" t="s">
        <v>20</v>
      </c>
      <c r="AJ101" s="67"/>
      <c r="AK101" s="74"/>
      <c r="AL101" s="74"/>
      <c r="AM101" s="74"/>
    </row>
    <row r="102" spans="1:39" x14ac:dyDescent="0.2">
      <c r="A102" s="95"/>
      <c r="B102" s="17"/>
      <c r="C102" s="18" t="s">
        <v>77</v>
      </c>
      <c r="D102" s="18"/>
      <c r="E102" s="18"/>
      <c r="F102" s="18"/>
      <c r="G102" s="18"/>
      <c r="H102" s="18"/>
      <c r="I102" s="18"/>
      <c r="J102" s="18"/>
      <c r="K102" s="18"/>
      <c r="L102" s="18"/>
      <c r="M102" s="18"/>
      <c r="N102" s="18"/>
      <c r="O102" s="18"/>
      <c r="P102" s="18"/>
      <c r="Q102" s="18"/>
      <c r="R102" s="18"/>
      <c r="S102" s="23"/>
      <c r="T102" s="23"/>
      <c r="U102" s="23"/>
      <c r="V102" s="23"/>
      <c r="W102" s="23"/>
      <c r="X102" s="23"/>
      <c r="Y102" s="25"/>
      <c r="Z102" s="18"/>
      <c r="AA102" s="18"/>
      <c r="AB102" s="3" t="s">
        <v>14</v>
      </c>
      <c r="AD102" s="1" t="b">
        <v>0</v>
      </c>
      <c r="AE102" s="9">
        <f t="shared" si="7"/>
        <v>0</v>
      </c>
      <c r="AG102" s="74"/>
      <c r="AH102" s="67"/>
      <c r="AI102" s="51" t="s">
        <v>32</v>
      </c>
      <c r="AJ102" s="74"/>
      <c r="AK102" s="74"/>
      <c r="AL102" s="74"/>
      <c r="AM102" s="74"/>
    </row>
    <row r="103" spans="1:39" x14ac:dyDescent="0.2">
      <c r="A103" s="95"/>
      <c r="B103" s="17"/>
      <c r="C103" s="18" t="s">
        <v>17</v>
      </c>
      <c r="D103" s="18"/>
      <c r="E103" s="18"/>
      <c r="F103" s="18"/>
      <c r="G103" s="18"/>
      <c r="H103" s="18"/>
      <c r="I103" s="18"/>
      <c r="J103" s="18"/>
      <c r="K103" s="18"/>
      <c r="L103" s="18"/>
      <c r="M103" s="18"/>
      <c r="N103" s="18"/>
      <c r="O103" s="18"/>
      <c r="P103" s="18"/>
      <c r="Q103" s="18"/>
      <c r="R103" s="18"/>
      <c r="S103" s="99" t="s">
        <v>19</v>
      </c>
      <c r="T103" s="99"/>
      <c r="U103" s="99"/>
      <c r="V103" s="99"/>
      <c r="W103" s="99"/>
      <c r="X103" s="99"/>
      <c r="Y103" s="99"/>
      <c r="Z103" s="18"/>
      <c r="AA103" s="18"/>
      <c r="AB103" s="3" t="s">
        <v>14</v>
      </c>
      <c r="AD103" s="1" t="b">
        <v>0</v>
      </c>
      <c r="AE103" s="9">
        <f t="shared" si="7"/>
        <v>0</v>
      </c>
      <c r="AG103" s="74"/>
      <c r="AH103" s="67"/>
      <c r="AI103" s="49" t="s">
        <v>33</v>
      </c>
      <c r="AJ103" s="74"/>
      <c r="AK103" s="74"/>
      <c r="AL103" s="74"/>
      <c r="AM103" s="74"/>
    </row>
    <row r="104" spans="1:39" x14ac:dyDescent="0.2">
      <c r="A104" s="95"/>
      <c r="B104" s="17"/>
      <c r="C104" s="18" t="s">
        <v>75</v>
      </c>
      <c r="D104" s="18"/>
      <c r="E104" s="18"/>
      <c r="F104" s="18"/>
      <c r="G104" s="18"/>
      <c r="H104" s="18"/>
      <c r="I104" s="18"/>
      <c r="J104" s="18"/>
      <c r="K104" s="18"/>
      <c r="L104" s="18"/>
      <c r="M104" s="18"/>
      <c r="N104" s="18"/>
      <c r="O104" s="18"/>
      <c r="P104" s="18"/>
      <c r="Q104" s="18"/>
      <c r="R104" s="18"/>
      <c r="S104" s="99"/>
      <c r="T104" s="99"/>
      <c r="U104" s="99"/>
      <c r="V104" s="99"/>
      <c r="W104" s="99"/>
      <c r="X104" s="99"/>
      <c r="Y104" s="99"/>
      <c r="Z104" s="18"/>
      <c r="AA104" s="18"/>
      <c r="AB104" s="3" t="s">
        <v>14</v>
      </c>
      <c r="AD104" s="1" t="b">
        <v>0</v>
      </c>
      <c r="AE104" s="9">
        <f t="shared" si="7"/>
        <v>0</v>
      </c>
      <c r="AG104" s="74"/>
      <c r="AH104" s="67"/>
      <c r="AI104" s="51" t="s">
        <v>34</v>
      </c>
      <c r="AJ104" s="74"/>
      <c r="AK104" s="74"/>
      <c r="AL104" s="74"/>
      <c r="AM104" s="74"/>
    </row>
    <row r="105" spans="1:39" x14ac:dyDescent="0.2">
      <c r="A105" s="95"/>
      <c r="B105" s="17"/>
      <c r="C105" s="18" t="s">
        <v>76</v>
      </c>
      <c r="D105" s="18"/>
      <c r="E105" s="18"/>
      <c r="F105" s="18"/>
      <c r="G105" s="18"/>
      <c r="H105" s="18"/>
      <c r="I105" s="18"/>
      <c r="J105" s="18"/>
      <c r="K105" s="18"/>
      <c r="L105" s="18"/>
      <c r="M105" s="18"/>
      <c r="N105" s="18"/>
      <c r="O105" s="18"/>
      <c r="P105" s="18"/>
      <c r="Q105" s="18"/>
      <c r="R105" s="18"/>
      <c r="S105" s="99"/>
      <c r="T105" s="99"/>
      <c r="U105" s="99"/>
      <c r="V105" s="99"/>
      <c r="W105" s="99"/>
      <c r="X105" s="99"/>
      <c r="Y105" s="99"/>
      <c r="Z105" s="18"/>
      <c r="AA105" s="18"/>
      <c r="AB105" s="3" t="s">
        <v>14</v>
      </c>
      <c r="AD105" s="1" t="b">
        <v>0</v>
      </c>
      <c r="AE105" s="9">
        <f t="shared" si="7"/>
        <v>0</v>
      </c>
      <c r="AG105" s="74"/>
      <c r="AI105" s="49" t="s">
        <v>35</v>
      </c>
      <c r="AJ105" s="74"/>
      <c r="AK105" s="74"/>
      <c r="AL105" s="74"/>
      <c r="AM105" s="74"/>
    </row>
    <row r="106" spans="1:39" x14ac:dyDescent="0.2">
      <c r="A106" s="95"/>
      <c r="B106" s="17"/>
      <c r="C106" s="18" t="s">
        <v>81</v>
      </c>
      <c r="D106" s="18"/>
      <c r="E106" s="18"/>
      <c r="F106" s="18"/>
      <c r="G106" s="18"/>
      <c r="H106" s="18"/>
      <c r="I106" s="18"/>
      <c r="J106" s="18"/>
      <c r="K106" s="18"/>
      <c r="L106" s="18"/>
      <c r="M106" s="18"/>
      <c r="N106" s="18"/>
      <c r="O106" s="18"/>
      <c r="P106" s="18"/>
      <c r="Q106" s="18"/>
      <c r="R106" s="18"/>
      <c r="S106" s="99"/>
      <c r="T106" s="99"/>
      <c r="U106" s="99"/>
      <c r="V106" s="99"/>
      <c r="W106" s="99"/>
      <c r="X106" s="99"/>
      <c r="Y106" s="99"/>
      <c r="Z106" s="18"/>
      <c r="AA106" s="18"/>
      <c r="AB106" s="3" t="s">
        <v>14</v>
      </c>
      <c r="AD106" s="1" t="b">
        <v>0</v>
      </c>
      <c r="AE106" s="9">
        <f t="shared" si="7"/>
        <v>0</v>
      </c>
      <c r="AG106" s="74"/>
      <c r="AI106" s="51" t="s">
        <v>36</v>
      </c>
      <c r="AJ106" s="74"/>
      <c r="AK106" s="74"/>
      <c r="AL106" s="74"/>
      <c r="AM106" s="74"/>
    </row>
    <row r="107" spans="1:39" x14ac:dyDescent="0.2">
      <c r="A107" s="95"/>
      <c r="B107" s="17"/>
      <c r="C107" s="18" t="s">
        <v>80</v>
      </c>
      <c r="D107" s="18"/>
      <c r="E107" s="18"/>
      <c r="F107" s="18"/>
      <c r="G107" s="18"/>
      <c r="H107" s="18"/>
      <c r="I107" s="18"/>
      <c r="J107" s="18"/>
      <c r="K107" s="18"/>
      <c r="L107" s="18"/>
      <c r="M107" s="18"/>
      <c r="N107" s="18"/>
      <c r="O107" s="18"/>
      <c r="P107" s="18"/>
      <c r="Q107" s="18"/>
      <c r="R107" s="18"/>
      <c r="S107" s="99"/>
      <c r="T107" s="99"/>
      <c r="U107" s="99"/>
      <c r="V107" s="99"/>
      <c r="W107" s="99"/>
      <c r="X107" s="99"/>
      <c r="Y107" s="99"/>
      <c r="Z107" s="18"/>
      <c r="AA107" s="18"/>
      <c r="AB107" s="3" t="s">
        <v>14</v>
      </c>
      <c r="AD107" s="1" t="b">
        <v>0</v>
      </c>
      <c r="AE107" s="9">
        <f t="shared" si="7"/>
        <v>0</v>
      </c>
      <c r="AG107" s="74"/>
      <c r="AI107" s="49" t="s">
        <v>37</v>
      </c>
      <c r="AJ107" s="74"/>
      <c r="AK107" s="74"/>
      <c r="AL107" s="74"/>
      <c r="AM107" s="74"/>
    </row>
    <row r="108" spans="1:39" x14ac:dyDescent="0.2">
      <c r="A108" s="95"/>
      <c r="B108" s="17"/>
      <c r="C108" s="18" t="s">
        <v>83</v>
      </c>
      <c r="D108" s="18"/>
      <c r="E108" s="18"/>
      <c r="F108" s="18"/>
      <c r="G108" s="18"/>
      <c r="H108" s="18"/>
      <c r="I108" s="18"/>
      <c r="J108" s="18"/>
      <c r="K108" s="18"/>
      <c r="L108" s="18"/>
      <c r="M108" s="18"/>
      <c r="N108" s="18"/>
      <c r="O108" s="18"/>
      <c r="P108" s="18"/>
      <c r="Q108" s="18"/>
      <c r="R108" s="18"/>
      <c r="S108" s="99"/>
      <c r="T108" s="99"/>
      <c r="U108" s="99"/>
      <c r="V108" s="99"/>
      <c r="W108" s="99"/>
      <c r="X108" s="99"/>
      <c r="Y108" s="99"/>
      <c r="Z108" s="18"/>
      <c r="AA108" s="18"/>
      <c r="AB108" s="3" t="s">
        <v>14</v>
      </c>
      <c r="AD108" s="1" t="b">
        <v>0</v>
      </c>
      <c r="AE108" s="9">
        <f t="shared" si="7"/>
        <v>0</v>
      </c>
      <c r="AG108" s="74"/>
      <c r="AI108" s="51" t="s">
        <v>38</v>
      </c>
      <c r="AJ108" s="74"/>
      <c r="AK108" s="74"/>
      <c r="AL108" s="74"/>
      <c r="AM108" s="74"/>
    </row>
    <row r="109" spans="1:39" x14ac:dyDescent="0.2">
      <c r="A109" s="96"/>
      <c r="B109" s="28"/>
      <c r="C109" s="29" t="s">
        <v>20</v>
      </c>
      <c r="D109" s="29"/>
      <c r="E109" s="29"/>
      <c r="F109" s="29"/>
      <c r="G109" s="29"/>
      <c r="H109" s="29"/>
      <c r="I109" s="29"/>
      <c r="J109" s="29"/>
      <c r="K109" s="29"/>
      <c r="L109" s="29"/>
      <c r="M109" s="29"/>
      <c r="N109" s="29"/>
      <c r="O109" s="29"/>
      <c r="P109" s="29"/>
      <c r="Q109" s="29"/>
      <c r="R109" s="29"/>
      <c r="S109" s="78" t="s">
        <v>21</v>
      </c>
      <c r="T109" s="79"/>
      <c r="U109" s="79"/>
      <c r="V109" s="79"/>
      <c r="W109" s="79"/>
      <c r="X109" s="79"/>
      <c r="Y109" s="29"/>
      <c r="Z109" s="29"/>
      <c r="AA109" s="29"/>
      <c r="AB109" s="4" t="s">
        <v>14</v>
      </c>
      <c r="AD109" s="1" t="b">
        <v>0</v>
      </c>
      <c r="AE109" s="9">
        <f t="shared" si="7"/>
        <v>0</v>
      </c>
      <c r="AG109" s="74"/>
      <c r="AI109" s="53" t="s">
        <v>39</v>
      </c>
      <c r="AJ109" s="74"/>
      <c r="AK109" s="74"/>
      <c r="AL109" s="74"/>
      <c r="AM109" s="74"/>
    </row>
    <row r="110" spans="1:39" s="7" customFormat="1" ht="5.25"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G110" s="81"/>
      <c r="AH110" s="81"/>
      <c r="AI110" s="81"/>
      <c r="AJ110" s="81"/>
      <c r="AK110" s="81"/>
      <c r="AL110" s="81"/>
      <c r="AM110" s="81"/>
    </row>
    <row r="111" spans="1:39" x14ac:dyDescent="0.2">
      <c r="A111" s="103" t="str">
        <f>IF(NOT(AND(A6="Access to Care Assessment",A16="Income Assessment",A32="Medical Insurance Assessment",A42="TBRA Assessment",A65="FBHA Assessment",A86="STRMU Assessment")),"PHP Assessment",IF(AE88=0,"Select whether the household received STRMU services during this annual eligibility period.",IF(AND(AE88=1,AF88=0,(AD90+AE90+SUM(AE91:AE94)+SUM(AE95:AE109))&gt;0),"Error. The household did not receive STRMU services during this annual eligibility period. Delete this entry.",IF(AND(AE88=1,AF88=1,AD90=0),"Enter the STRMU service start date.",IF(AND(AE88=1,AF88=1,AE90=0),"Enter the STRMU service end date.",IF(AND(AE88=1,AF88=1,AE91=0),"Select whether this is the first time the household has received STRMU.",IF(AND(AE88=1,AF88=1,AF91=0,AE92=0),"Select whether the household received STRMU during the previous STRMU eligibility period.",IF(AND(AE88=1,AF88=1,AF91=0,AE93=0),"Select whether the household received STRMU three or more times during the previous five STRMU eligibility periods.",IF(AND(AE88=1,AF88=1,AF91=0,AE94=0),"Select whether the household received STRMU during the last five consecutive STRMU eligibility periods.",IF(AND(AE88=1,AF88=1,AE91=1,AF91=1,SUM(AE92:AE94)&gt;0),"Error. This is the first time the household has ever received STRMU services. Delete this entry.",IF(AND(AE88=1,AF88=1,SUM(AE95:AE109)=0),"Select a STRMU service outcome.",IF(AND(AE88=1,AF88=1,SUM(AE95:AE109)&gt;1),"Error. You may only select one STRMU service outcome.","PHP Assessment"))))))))))))</f>
        <v>PHP Assessment</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row>
    <row r="112" spans="1:39" s="7" customFormat="1" ht="5.25" x14ac:dyDescent="0.15"/>
    <row r="113" spans="1:37" ht="12.75" customHeight="1" x14ac:dyDescent="0.2">
      <c r="A113" s="100" t="s">
        <v>101</v>
      </c>
      <c r="B113" s="12" t="s">
        <v>102</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91"/>
      <c r="AA113" s="91"/>
      <c r="AB113" s="92"/>
      <c r="AD113" s="82" t="s">
        <v>108</v>
      </c>
      <c r="AE113" s="82">
        <f>IF(Z113="",0,1)</f>
        <v>0</v>
      </c>
      <c r="AF113" s="83">
        <f>IF(Z113="Yes",1,0)</f>
        <v>0</v>
      </c>
    </row>
    <row r="114" spans="1:37" x14ac:dyDescent="0.2">
      <c r="A114" s="101"/>
      <c r="B114" s="17" t="str">
        <f>IF(Z113="No","Service start date:","If ""yes,"" service start date:")</f>
        <v>If "yes," service start date:</v>
      </c>
      <c r="C114" s="18"/>
      <c r="D114" s="18"/>
      <c r="E114" s="18"/>
      <c r="F114" s="18"/>
      <c r="G114" s="18"/>
      <c r="H114" s="18"/>
      <c r="I114" s="18"/>
      <c r="J114" s="18"/>
      <c r="K114" s="18"/>
      <c r="L114" s="18"/>
      <c r="M114" s="18"/>
      <c r="N114" s="18"/>
      <c r="O114" s="18"/>
      <c r="P114" s="18"/>
      <c r="Q114" s="18"/>
      <c r="R114" s="18"/>
      <c r="S114" s="18"/>
      <c r="T114" s="18"/>
      <c r="U114" s="18"/>
      <c r="V114" s="18"/>
      <c r="W114" s="18"/>
      <c r="X114" s="18"/>
      <c r="Y114" s="37" t="str">
        <f>IF(Z113="No","Not applicable","")</f>
        <v/>
      </c>
      <c r="Z114" s="93"/>
      <c r="AA114" s="93"/>
      <c r="AB114" s="94"/>
      <c r="AD114" s="82" t="s">
        <v>11</v>
      </c>
      <c r="AE114" s="82" t="s">
        <v>12</v>
      </c>
      <c r="AF114" s="83"/>
    </row>
    <row r="115" spans="1:37" x14ac:dyDescent="0.2">
      <c r="A115" s="101"/>
      <c r="B115" s="17" t="str">
        <f>IF(Z113="No","Service end date:","If ""yes,"" service end date:")</f>
        <v>If "yes," service end date:</v>
      </c>
      <c r="C115" s="18"/>
      <c r="D115" s="18"/>
      <c r="E115" s="18"/>
      <c r="F115" s="18"/>
      <c r="G115" s="18"/>
      <c r="H115" s="18"/>
      <c r="I115" s="18"/>
      <c r="J115" s="18"/>
      <c r="K115" s="18"/>
      <c r="L115" s="18"/>
      <c r="M115" s="18"/>
      <c r="N115" s="18"/>
      <c r="O115" s="18"/>
      <c r="P115" s="18"/>
      <c r="Q115" s="18"/>
      <c r="R115" s="18"/>
      <c r="S115" s="18"/>
      <c r="T115" s="18"/>
      <c r="U115" s="18"/>
      <c r="V115" s="18"/>
      <c r="W115" s="18"/>
      <c r="X115" s="18"/>
      <c r="Y115" s="37" t="str">
        <f>IF(Z113="No","Not applicable","")</f>
        <v/>
      </c>
      <c r="Z115" s="93"/>
      <c r="AA115" s="93"/>
      <c r="AB115" s="94"/>
      <c r="AD115" s="82">
        <f>IF(Z114="",0,1)</f>
        <v>0</v>
      </c>
      <c r="AE115" s="82">
        <f>IF(Z115="",0,1)</f>
        <v>0</v>
      </c>
      <c r="AF115" s="83"/>
    </row>
    <row r="116" spans="1:37" x14ac:dyDescent="0.2">
      <c r="A116" s="101"/>
      <c r="B116" s="17"/>
      <c r="C116" s="18" t="s">
        <v>73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3" t="s">
        <v>14</v>
      </c>
      <c r="AD116" s="1" t="b">
        <v>0</v>
      </c>
      <c r="AE116" s="9">
        <f t="shared" ref="AE116:AE118" si="8">IF(AD116=FALSE,0,1)</f>
        <v>0</v>
      </c>
      <c r="AJ116" s="72"/>
    </row>
    <row r="117" spans="1:37" x14ac:dyDescent="0.2">
      <c r="A117" s="101"/>
      <c r="B117" s="17"/>
      <c r="C117" s="18" t="s">
        <v>74</v>
      </c>
      <c r="D117" s="18"/>
      <c r="E117" s="18"/>
      <c r="F117" s="18"/>
      <c r="G117" s="18"/>
      <c r="H117" s="18"/>
      <c r="I117" s="18"/>
      <c r="J117" s="18"/>
      <c r="K117" s="18"/>
      <c r="L117" s="18"/>
      <c r="M117" s="18"/>
      <c r="N117" s="18"/>
      <c r="O117" s="18"/>
      <c r="P117" s="18"/>
      <c r="Q117" s="18"/>
      <c r="R117" s="18"/>
      <c r="S117" s="86" t="s">
        <v>15</v>
      </c>
      <c r="T117" s="18"/>
      <c r="U117" s="18"/>
      <c r="V117" s="18"/>
      <c r="W117" s="18"/>
      <c r="X117" s="18"/>
      <c r="Y117" s="18"/>
      <c r="Z117" s="18"/>
      <c r="AA117" s="18"/>
      <c r="AB117" s="3" t="s">
        <v>14</v>
      </c>
      <c r="AD117" s="1" t="b">
        <v>0</v>
      </c>
      <c r="AE117" s="9">
        <f t="shared" si="8"/>
        <v>0</v>
      </c>
    </row>
    <row r="118" spans="1:37" x14ac:dyDescent="0.2">
      <c r="A118" s="102"/>
      <c r="B118" s="28"/>
      <c r="C118" s="29" t="s">
        <v>95</v>
      </c>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4" t="s">
        <v>14</v>
      </c>
      <c r="AD118" s="1" t="b">
        <v>0</v>
      </c>
      <c r="AE118" s="9">
        <f t="shared" si="8"/>
        <v>0</v>
      </c>
    </row>
    <row r="119" spans="1:37" s="7" customFormat="1" ht="5.25" x14ac:dyDescent="0.1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row>
    <row r="120" spans="1:37" x14ac:dyDescent="0.2">
      <c r="A120" s="9" t="s">
        <v>45</v>
      </c>
      <c r="Z120" s="105"/>
      <c r="AA120" s="105"/>
      <c r="AB120" s="106"/>
      <c r="AD120" s="9">
        <f>IF(Z120="",0,1)</f>
        <v>0</v>
      </c>
      <c r="AE120" s="9">
        <f>IF(Z120="Disenrolled",1,0)</f>
        <v>0</v>
      </c>
      <c r="AG120" s="84" t="str">
        <f>IF(Z120="Continued","Not applicable","")</f>
        <v/>
      </c>
    </row>
    <row r="121" spans="1:37" x14ac:dyDescent="0.2">
      <c r="A121" s="9" t="str">
        <f>IF(Z120="Disenrolled","If ""disenrolled,"" disenrollment date:","Disenrollment date:")</f>
        <v>Disenrollment date:</v>
      </c>
      <c r="Z121" s="107"/>
      <c r="AA121" s="107"/>
      <c r="AB121" s="107"/>
      <c r="AD121" s="9">
        <f>IF(Z121="",0,1)</f>
        <v>0</v>
      </c>
      <c r="AI121" s="83"/>
      <c r="AJ121" s="83"/>
      <c r="AK121" s="83"/>
    </row>
    <row r="122" spans="1:37" x14ac:dyDescent="0.2">
      <c r="A122" s="9" t="str">
        <f>IF(Z120="Disenrolled","If ""disenrolled,"" disenrollment reason:","Disenrollment reason:")</f>
        <v>Disenrollment reason:</v>
      </c>
      <c r="I122" s="87"/>
      <c r="J122" s="87"/>
      <c r="K122" s="87"/>
      <c r="L122" s="87"/>
      <c r="M122" s="87"/>
      <c r="N122" s="87"/>
      <c r="O122" s="108"/>
      <c r="P122" s="108"/>
      <c r="Q122" s="108"/>
      <c r="R122" s="108"/>
      <c r="S122" s="108"/>
      <c r="T122" s="108"/>
      <c r="U122" s="108"/>
      <c r="V122" s="108"/>
      <c r="W122" s="108"/>
      <c r="X122" s="108"/>
      <c r="Y122" s="108"/>
      <c r="Z122" s="108"/>
      <c r="AA122" s="108"/>
      <c r="AB122" s="108"/>
      <c r="AD122" s="9">
        <f>IF(O122="",0,1)</f>
        <v>0</v>
      </c>
    </row>
    <row r="123" spans="1:37" s="88" customFormat="1" ht="8.25" x14ac:dyDescent="0.15">
      <c r="Z123" s="89"/>
      <c r="AA123" s="89"/>
      <c r="AB123" s="89"/>
    </row>
    <row r="124" spans="1:37" x14ac:dyDescent="0.2">
      <c r="A124" s="9" t="s">
        <v>46</v>
      </c>
      <c r="H124" s="109"/>
      <c r="I124" s="109"/>
      <c r="J124" s="109"/>
      <c r="K124" s="109"/>
      <c r="L124" s="109"/>
      <c r="M124" s="109"/>
      <c r="N124" s="109"/>
      <c r="O124" s="109"/>
      <c r="P124" s="109"/>
      <c r="Q124" s="109"/>
      <c r="R124" s="109"/>
      <c r="S124" s="109"/>
      <c r="T124" s="109"/>
      <c r="U124" s="109"/>
      <c r="Y124" s="83" t="s">
        <v>47</v>
      </c>
      <c r="Z124" s="110"/>
      <c r="AA124" s="110"/>
      <c r="AB124" s="110"/>
    </row>
    <row r="125" spans="1:37" s="7" customFormat="1" ht="5.25" x14ac:dyDescent="0.15"/>
    <row r="126" spans="1:37" x14ac:dyDescent="0.2">
      <c r="A126" s="104" t="str">
        <f>IF(NOT(AND(A6="Access to Care Assessment",A16="Income Assessment",A32="Medical Insurance Assessment",A42="TBRA Assessment",A65="FBHA Assessment",A86="STRMU Assessment",A111="PHP Assessment")),"",IF(AE113=0,"Select whether the household received PHP services during this annual eligibility period.",IF(AND(AE113=1,AF113=0,(AD115+AE115+SUM(AE116:AE118))&gt;0),"Error. The household did not receive PHP services during this annual eligibility period. Delete this entry.",IF(AND(AE113=1,AF113=1,AD115=0),"Enter the PHP service start date.",IF(AND(AE113=1,AF113=1,AE115=0),"Enter the PHP service end date.",IF(AND(AE113=1,AF113=1,SUM(AE116:AE118)=0),"Select a PHP service outcome.",IF(AND(AE113=1,AF113=1,SUM(AE116:AE118)&gt;1),"Error. You may only select one PHP service outcome.",IF(AD120=0,"Select whether the household disenrolled from the program or continued to the next program year.",IF(AND(AD120=1,AE120=1,AD121=0),"Enter the household's disenrollment date.",IF(AJ45=1,"Error. The disenrollment date is before the greatest service end date. Household cannot disenroll before services have ended.",IF(AND(AD120=1,AE120=1,AD122=0),"Select the household's disenrollment reason.",IF(AND(AD120=1,AE120=0,SUM(AD121:AD122)&gt;0),"Error. The household did not disenroll from the program. Delete this entry.","Service Outcome Assessment and Program Disenrollment Worksheet is complete."))))))))))))</f>
        <v/>
      </c>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row>
  </sheetData>
  <sheetProtection algorithmName="SHA-512" hashValue="QInRooTq6YsBMElGpANuhUU+lE6ID5aFav7jucVI7IJmkYJ0CbsMcnaEJrwH54demD/f4kBnw6zL/oggw2hU6w==" saltValue="v0h4i1aUueaq/Zfa5M7sSQ==" spinCount="100000" sheet="1" selectLockedCells="1"/>
  <dataConsolidate/>
  <mergeCells count="52">
    <mergeCell ref="Z88:AB88"/>
    <mergeCell ref="Z89:AB89"/>
    <mergeCell ref="Z90:AB90"/>
    <mergeCell ref="S78:X83"/>
    <mergeCell ref="A71:A84"/>
    <mergeCell ref="S70:AB70"/>
    <mergeCell ref="S76:Y77"/>
    <mergeCell ref="A86:AB86"/>
    <mergeCell ref="Z67:AB67"/>
    <mergeCell ref="A50:A63"/>
    <mergeCell ref="A1:AB1"/>
    <mergeCell ref="H3:AB3"/>
    <mergeCell ref="H4:AB4"/>
    <mergeCell ref="A6:AB6"/>
    <mergeCell ref="Z44:AB44"/>
    <mergeCell ref="A32:AB32"/>
    <mergeCell ref="A18:A30"/>
    <mergeCell ref="A34:A40"/>
    <mergeCell ref="A42:AB42"/>
    <mergeCell ref="Z8:AB8"/>
    <mergeCell ref="A8:A14"/>
    <mergeCell ref="A16:AB16"/>
    <mergeCell ref="Z18:AB18"/>
    <mergeCell ref="Z34:AB34"/>
    <mergeCell ref="S11:Y12"/>
    <mergeCell ref="Z45:AB45"/>
    <mergeCell ref="Z68:AB68"/>
    <mergeCell ref="Z46:AB46"/>
    <mergeCell ref="Z69:AB69"/>
    <mergeCell ref="S55:Y56"/>
    <mergeCell ref="S57:X62"/>
    <mergeCell ref="S49:AB49"/>
    <mergeCell ref="Z47:AB47"/>
    <mergeCell ref="Z48:AB48"/>
    <mergeCell ref="A65:AB65"/>
    <mergeCell ref="A126:AB126"/>
    <mergeCell ref="Z120:AB120"/>
    <mergeCell ref="Z121:AB121"/>
    <mergeCell ref="O122:AB122"/>
    <mergeCell ref="H124:U124"/>
    <mergeCell ref="Z124:AB124"/>
    <mergeCell ref="Z113:AB113"/>
    <mergeCell ref="Z114:AB114"/>
    <mergeCell ref="Z115:AB115"/>
    <mergeCell ref="A95:A109"/>
    <mergeCell ref="Z91:AB91"/>
    <mergeCell ref="Z92:AB92"/>
    <mergeCell ref="Z93:AB93"/>
    <mergeCell ref="Z94:AB94"/>
    <mergeCell ref="S103:Y108"/>
    <mergeCell ref="A113:A118"/>
    <mergeCell ref="A111:AB111"/>
  </mergeCells>
  <conditionalFormatting sqref="A6:AB6">
    <cfRule type="expression" dxfId="150" priority="243">
      <formula>$A$6="Access to Care Assessment"</formula>
    </cfRule>
    <cfRule type="cellIs" dxfId="149" priority="244" operator="equal">
      <formula>"Enter a housing case manager name."</formula>
    </cfRule>
    <cfRule type="cellIs" dxfId="148" priority="245" operator="equal">
      <formula>"Enter a client name and/or ID number."</formula>
    </cfRule>
    <cfRule type="cellIs" dxfId="147" priority="246" operator="equal">
      <formula>"Let's get started! Enter a client name and/or ID number."</formula>
    </cfRule>
  </conditionalFormatting>
  <conditionalFormatting sqref="A86:AB86">
    <cfRule type="cellIs" dxfId="146" priority="61" operator="equal">
      <formula>"Error. You may only select one FBHA (STSH and/or TSH) service outcome."</formula>
    </cfRule>
    <cfRule type="cellIs" dxfId="145" priority="225" operator="equal">
      <formula>"Select an FBHA (STSH and/or TSH) service outcome."</formula>
    </cfRule>
    <cfRule type="cellIs" dxfId="144" priority="226" operator="equal">
      <formula>"Select how long this household has received FBHA (STSH and/or TSH) services."</formula>
    </cfRule>
    <cfRule type="cellIs" dxfId="143" priority="227" operator="equal">
      <formula>"Enter the FBHA (STSH and/or TSH) service end date."</formula>
    </cfRule>
    <cfRule type="cellIs" dxfId="142" priority="228" operator="equal">
      <formula>"Enter the FBHA (STSH and/or TSH) service start date."</formula>
    </cfRule>
    <cfRule type="cellIs" dxfId="141" priority="229" operator="equal">
      <formula>"Error. The household did not receive FBHA (STSH and/or TSH) services during this annual eligibility period. Delete this entry."</formula>
    </cfRule>
    <cfRule type="cellIs" dxfId="140" priority="230" operator="equal">
      <formula>"Select whether the household received FBHA (STSH and/or TSH) services during this annual eligibility period."</formula>
    </cfRule>
    <cfRule type="expression" dxfId="139" priority="242">
      <formula>$A$86="STRMU Assessment"</formula>
    </cfRule>
  </conditionalFormatting>
  <conditionalFormatting sqref="A111:AB111">
    <cfRule type="cellIs" dxfId="138" priority="31" operator="equal">
      <formula>"Error. This is the first time the household has ever received STRMU services. Delete this entry."</formula>
    </cfRule>
    <cfRule type="cellIs" dxfId="137" priority="33" operator="equal">
      <formula>"Select whether the household received STRMU during the last five consecutive STRMU eligibility periods."</formula>
    </cfRule>
    <cfRule type="cellIs" dxfId="136" priority="35" operator="equal">
      <formula>"Select whether the household received STRMU three or more times during the previous five STRMU eligibility periods."</formula>
    </cfRule>
    <cfRule type="cellIs" dxfId="135" priority="37" operator="equal">
      <formula>"Select whether the household received STRMU during the previous STRMU eligibility period."</formula>
    </cfRule>
    <cfRule type="cellIs" dxfId="134" priority="40" operator="equal">
      <formula>"Select whether this is the first time the household has received STRMU."</formula>
    </cfRule>
    <cfRule type="cellIs" dxfId="133" priority="217" operator="equal">
      <formula>"Error. You may only select one STRMU history option."</formula>
    </cfRule>
    <cfRule type="cellIs" dxfId="132" priority="218" operator="equal">
      <formula>"Select a STRMU history option."</formula>
    </cfRule>
    <cfRule type="cellIs" dxfId="131" priority="219" operator="equal">
      <formula>"Error. You may only select one STRMU service outcome."</formula>
    </cfRule>
    <cfRule type="cellIs" dxfId="130" priority="220" operator="equal">
      <formula>"Select a STRMU service outcome."</formula>
    </cfRule>
    <cfRule type="cellIs" dxfId="129" priority="221" operator="equal">
      <formula>"Enter the STRMU service end date."</formula>
    </cfRule>
    <cfRule type="cellIs" dxfId="128" priority="222" operator="equal">
      <formula>"Enter the STRMU service start date."</formula>
    </cfRule>
    <cfRule type="cellIs" dxfId="127" priority="223" operator="equal">
      <formula>"Error. The household did not receive STRMU services during this annual eligibility period. Delete this entry."</formula>
    </cfRule>
    <cfRule type="cellIs" dxfId="126" priority="224" operator="equal">
      <formula>"Select whether the household received STRMU services during this annual eligibility period."</formula>
    </cfRule>
    <cfRule type="expression" dxfId="125" priority="241">
      <formula>$A$111="PHP Assessment"</formula>
    </cfRule>
  </conditionalFormatting>
  <conditionalFormatting sqref="C9:C14">
    <cfRule type="expression" dxfId="124" priority="109">
      <formula>$Z$8="No"</formula>
    </cfRule>
  </conditionalFormatting>
  <conditionalFormatting sqref="A121:A122 Z121:AB121 O122">
    <cfRule type="expression" dxfId="123" priority="247">
      <formula>$AG$120="Not applicable"</formula>
    </cfRule>
  </conditionalFormatting>
  <conditionalFormatting sqref="A126:AB126">
    <cfRule type="cellIs" dxfId="122" priority="19" operator="equal">
      <formula>"Error. You may only select one PHP service outcome."</formula>
    </cfRule>
    <cfRule type="cellIs" dxfId="121" priority="206" operator="equal">
      <formula>"Service Outcome Assessment and Program Disenrollment Worksheet is complete."</formula>
    </cfRule>
    <cfRule type="cellIs" dxfId="120" priority="207" operator="equal">
      <formula>"Error. The household did not disenroll from the program. Delete this entry."</formula>
    </cfRule>
    <cfRule type="cellIs" dxfId="119" priority="208" operator="equal">
      <formula>"Select the household's disenrollment reason."</formula>
    </cfRule>
    <cfRule type="cellIs" dxfId="118" priority="209" operator="equal">
      <formula>"Error. The disenrollment date is before the greatest service end date. Household cannot disenroll before services have ended."</formula>
    </cfRule>
    <cfRule type="cellIs" dxfId="117" priority="210" operator="equal">
      <formula>"Enter the household's disenrollment date."</formula>
    </cfRule>
    <cfRule type="cellIs" dxfId="116" priority="211" operator="equal">
      <formula>"Select whether the household disenrolled from the program or continued to the next program year."</formula>
    </cfRule>
    <cfRule type="cellIs" dxfId="115" priority="212" operator="equal">
      <formula>"Select a PHP service outcome."</formula>
    </cfRule>
    <cfRule type="cellIs" dxfId="114" priority="213" operator="equal">
      <formula>"Enter the PHP service end date."</formula>
    </cfRule>
    <cfRule type="cellIs" dxfId="113" priority="214" operator="equal">
      <formula>"Enter the PHP service start date."</formula>
    </cfRule>
    <cfRule type="cellIs" dxfId="112" priority="215" operator="equal">
      <formula>"Error. The household did not receive PHP services during this annual eligibility period. Delete this entry."</formula>
    </cfRule>
    <cfRule type="cellIs" dxfId="111" priority="216" operator="equal">
      <formula>"Select whether the household received PHP services during this annual eligibility period."</formula>
    </cfRule>
  </conditionalFormatting>
  <conditionalFormatting sqref="Z67:AB67">
    <cfRule type="expression" dxfId="110" priority="60">
      <formula>$A$86="Select whether the household received FBHA (STSH and/or TSH) services during this annual eligibility period."</formula>
    </cfRule>
  </conditionalFormatting>
  <conditionalFormatting sqref="Z8:AB8">
    <cfRule type="expression" dxfId="109" priority="7">
      <formula>$A$16="Error. You have selected ""no,"" but selected ""yes"" for at least one housing assistance service type below. Please resolve this discrepancy."</formula>
    </cfRule>
    <cfRule type="expression" dxfId="108" priority="8">
      <formula>$A$16="Error. You have selected ""yes,"" but selected ""no"" for all housing assistance service types below. Please resolve this discrepancy."</formula>
    </cfRule>
    <cfRule type="expression" dxfId="107" priority="177">
      <formula>$A$16="Select whether the household received any type of housing assistance services during this annual eligibility period."</formula>
    </cfRule>
  </conditionalFormatting>
  <conditionalFormatting sqref="Z120:AB120">
    <cfRule type="expression" dxfId="106" priority="176">
      <formula>$A$126="Select whether the household disenrolled from the program or continued to the next program year."</formula>
    </cfRule>
  </conditionalFormatting>
  <conditionalFormatting sqref="Z88:AB88">
    <cfRule type="expression" dxfId="105" priority="304">
      <formula>$A$111="Select whether the household received STRMU services during this annual eligibility period."</formula>
    </cfRule>
  </conditionalFormatting>
  <conditionalFormatting sqref="S93:X94 S91:X91">
    <cfRule type="expression" dxfId="104" priority="602">
      <formula>$Y$89="Not applicable"</formula>
    </cfRule>
  </conditionalFormatting>
  <conditionalFormatting sqref="S92:X92">
    <cfRule type="expression" dxfId="103" priority="131">
      <formula>$Y$89="Not applicable"</formula>
    </cfRule>
  </conditionalFormatting>
  <conditionalFormatting sqref="A16:AB16">
    <cfRule type="cellIs" dxfId="102" priority="9" operator="equal">
      <formula>"Error. You have not checked ""yes,"" but checked ""yes"" for earned income from employment below. Please resolve this discrepancy."</formula>
    </cfRule>
    <cfRule type="cellIs" dxfId="101" priority="10" operator="equal">
      <formula>"Error. You have checked ""yes,"" but not checked ""yes"" for earned income from employment below. Please resolve this discrepancy."</formula>
    </cfRule>
    <cfRule type="cellIs" dxfId="100" priority="12" operator="equal">
      <formula>"Error. If the household obtained and/or maintained an income-producing job, then this should be checked ""yes."""</formula>
    </cfRule>
    <cfRule type="cellIs" dxfId="99" priority="13" operator="equal">
      <formula>"Error. You have not checked ""yes,"" but selected ""yes"" for Medical Insurance Assessment below. Please resolve this discrepancy."</formula>
    </cfRule>
    <cfRule type="cellIs" dxfId="98" priority="14" operator="equal">
      <formula>"Error. You have not checked ""yes,"" but selected ""yes"" for Income Assessment below. Please resolve this discrepancy."</formula>
    </cfRule>
    <cfRule type="cellIs" dxfId="97" priority="15" operator="equal">
      <formula>"Error. You have checked ""yes,"" but selected ""no"" for Sources of Income below. Please resolve this discrepancy."</formula>
    </cfRule>
    <cfRule type="cellIs" dxfId="96" priority="16" operator="equal">
      <formula>"Error. You have selected ""no,"" but selected ""yes"" for at least one housing assistance service type below. Please resolve this discrepancy."</formula>
    </cfRule>
    <cfRule type="cellIs" dxfId="95" priority="17" operator="equal">
      <formula>"Error. You have selected ""yes,"" but selected ""no"" for all housing assistance service types below. Please resolve this discrepancy."</formula>
    </cfRule>
    <cfRule type="cellIs" dxfId="94" priority="108" operator="equal">
      <formula>"Select Access to Care outcomes. Please check all that apply."</formula>
    </cfRule>
    <cfRule type="cellIs" dxfId="93" priority="110" operator="equal">
      <formula>"Error. The household did not receive housing assistance services during this annual eligibility period. Delete this entry."</formula>
    </cfRule>
    <cfRule type="cellIs" dxfId="92" priority="111" operator="equal">
      <formula>"Select whether the household received any type of housing assistance services during this annual eligibility period."</formula>
    </cfRule>
    <cfRule type="cellIs" dxfId="91" priority="112" operator="equal">
      <formula>"Income Assessment"</formula>
    </cfRule>
  </conditionalFormatting>
  <conditionalFormatting sqref="B9:B14">
    <cfRule type="expression" dxfId="90" priority="105">
      <formula>AND(AE9=1,$A$16="Error. The household did not receive housing assistance services during this annual eligibility period. Delete this entry.")</formula>
    </cfRule>
    <cfRule type="expression" dxfId="89" priority="107">
      <formula>$A$16="Select Access to Care outcomes. Please check all that apply."</formula>
    </cfRule>
  </conditionalFormatting>
  <conditionalFormatting sqref="A32:AB32">
    <cfRule type="cellIs" dxfId="88" priority="99" operator="equal">
      <formula>"Select the types of income. Please check all that apply."</formula>
    </cfRule>
    <cfRule type="cellIs" dxfId="87" priority="100" operator="equal">
      <formula>"Error. The household did not access and/or maintain any of these types of income. Delete this entry."</formula>
    </cfRule>
    <cfRule type="cellIs" dxfId="86" priority="101" operator="equal">
      <formula>"Select whether the household accessed and/or maintained any of these types of income."</formula>
    </cfRule>
    <cfRule type="cellIs" dxfId="85" priority="103" operator="equal">
      <formula>"Medical Insurance Assessment"</formula>
    </cfRule>
  </conditionalFormatting>
  <conditionalFormatting sqref="Z18:AB18">
    <cfRule type="expression" dxfId="84" priority="98">
      <formula>$A$32="Select whether the household accessed and/or maintained any of these types of income."</formula>
    </cfRule>
  </conditionalFormatting>
  <conditionalFormatting sqref="B19:B30">
    <cfRule type="expression" dxfId="83" priority="96">
      <formula>$A$32="Select the types of income. Please check all that apply."</formula>
    </cfRule>
    <cfRule type="expression" dxfId="82" priority="97">
      <formula>AND(AE19=1,$A$32="Error. The household did not access and/or maintain any of these types of income. Delete this entry.")</formula>
    </cfRule>
  </conditionalFormatting>
  <conditionalFormatting sqref="A42:AB42">
    <cfRule type="cellIs" dxfId="81" priority="89" operator="equal">
      <formula>"TBRA Assessment"</formula>
    </cfRule>
    <cfRule type="cellIs" dxfId="80" priority="91" operator="equal">
      <formula>"Select the types of medical insurance and/or assistance. Please check all that apply."</formula>
    </cfRule>
    <cfRule type="cellIs" dxfId="79" priority="92" operator="equal">
      <formula>"Error. The household did not access and/or maintain any of these types of medical insurance and/or assistance. Delete this entry."</formula>
    </cfRule>
    <cfRule type="cellIs" dxfId="78" priority="95" operator="equal">
      <formula>"Select whether the household accessed and/or maintained any of these types of medical insurance and/or assistance."</formula>
    </cfRule>
  </conditionalFormatting>
  <conditionalFormatting sqref="Z34:AB34">
    <cfRule type="expression" dxfId="77" priority="94">
      <formula>$A$42="Select whether the household accessed and/or maintained any of these types of medical insurance and/or assistance."</formula>
    </cfRule>
  </conditionalFormatting>
  <conditionalFormatting sqref="B35:B40">
    <cfRule type="expression" dxfId="76" priority="90">
      <formula>$A$42="Select the types of medical insurance and/or assistance. Please check all that apply."</formula>
    </cfRule>
    <cfRule type="expression" dxfId="75" priority="93">
      <formula>AND(AE35=1,$A$42="Error. The household did not access and/or maintain any of these types of medical insurance and/or assistance. Delete this entry.")</formula>
    </cfRule>
  </conditionalFormatting>
  <conditionalFormatting sqref="C19:C30">
    <cfRule type="expression" dxfId="74" priority="88">
      <formula>$Z$18="No"</formula>
    </cfRule>
  </conditionalFormatting>
  <conditionalFormatting sqref="C35:C40">
    <cfRule type="expression" dxfId="73" priority="87">
      <formula>$Z$34="No"</formula>
    </cfRule>
  </conditionalFormatting>
  <conditionalFormatting sqref="B45:B49 C50:C63 Z45:AB48 S49:AB49">
    <cfRule type="expression" dxfId="72" priority="86">
      <formula>$Z$44="No"</formula>
    </cfRule>
  </conditionalFormatting>
  <conditionalFormatting sqref="A65:AB65">
    <cfRule type="cellIs" dxfId="71" priority="76" operator="equal">
      <formula>"FBHA Assessment"</formula>
    </cfRule>
    <cfRule type="cellIs" dxfId="70" priority="77" operator="equal">
      <formula>"Error. You may only select one TBRA service outcome."</formula>
    </cfRule>
    <cfRule type="cellIs" dxfId="69" priority="78" operator="equal">
      <formula>"Select a TBRA service outcome."</formula>
    </cfRule>
    <cfRule type="cellIs" dxfId="68" priority="79" operator="equal">
      <formula>"Select how long this household has received TBRA services."</formula>
    </cfRule>
    <cfRule type="cellIs" dxfId="67" priority="80" operator="equal">
      <formula>"Select whether the eligible individual has shown an improved viral load or achieved viral suppression."</formula>
    </cfRule>
    <cfRule type="cellIs" dxfId="66" priority="81" operator="equal">
      <formula>"Select whether the eligible individual has ever been prescribed antiretroviral therapy."</formula>
    </cfRule>
    <cfRule type="cellIs" dxfId="65" priority="82" operator="equal">
      <formula>"Enter the TBRA service end date."</formula>
    </cfRule>
    <cfRule type="cellIs" dxfId="64" priority="83" operator="equal">
      <formula>"Enter the TBRA service start date."</formula>
    </cfRule>
    <cfRule type="cellIs" dxfId="63" priority="84" operator="equal">
      <formula>"Error. The household did not receive TBRA services during this annual eligibility period. Delete this entry."</formula>
    </cfRule>
    <cfRule type="cellIs" dxfId="62" priority="85" operator="equal">
      <formula>"Select whether the household received TBRA services during this annual eligibility period."</formula>
    </cfRule>
  </conditionalFormatting>
  <conditionalFormatting sqref="Z44:AB44">
    <cfRule type="expression" dxfId="61" priority="75">
      <formula>$A$65="Select whether the household received TBRA services during this annual eligibility period."</formula>
    </cfRule>
  </conditionalFormatting>
  <conditionalFormatting sqref="Z45:AB45">
    <cfRule type="expression" dxfId="60" priority="68">
      <formula>$A$65="Enter the TBRA service start date."</formula>
    </cfRule>
    <cfRule type="expression" dxfId="59" priority="74">
      <formula>AND($AD$46=1,$A$65="Error. The household did not receive TBRA services during this annual eligibility period. Delete this entry.")</formula>
    </cfRule>
  </conditionalFormatting>
  <conditionalFormatting sqref="Z46:AB46">
    <cfRule type="expression" dxfId="58" priority="67">
      <formula>$A$65="Enter the TBRA service end date."</formula>
    </cfRule>
    <cfRule type="expression" dxfId="57" priority="73">
      <formula>AND($AE$46=1,$A$65="Error. The household did not receive TBRA services during this annual eligibility period. Delete this entry.")</formula>
    </cfRule>
  </conditionalFormatting>
  <conditionalFormatting sqref="Z47:AB47">
    <cfRule type="expression" dxfId="56" priority="66">
      <formula>$A$65="Select whether the eligible individual has ever been prescribed antiretroviral therapy."</formula>
    </cfRule>
    <cfRule type="expression" dxfId="55" priority="72">
      <formula>AND($AE$47=1,$A$65="Error. The household did not receive TBRA services during this annual eligibility period. Delete this entry.")</formula>
    </cfRule>
  </conditionalFormatting>
  <conditionalFormatting sqref="Z48:AB48">
    <cfRule type="expression" dxfId="54" priority="65">
      <formula>$A$65="Select whether the eligible individual has shown an improved viral load or achieved viral suppression."</formula>
    </cfRule>
    <cfRule type="expression" dxfId="53" priority="71">
      <formula>AND($AE$48=1,$A$65="Error. The household did not receive TBRA services during this annual eligibility period. Delete this entry.")</formula>
    </cfRule>
  </conditionalFormatting>
  <conditionalFormatting sqref="S49:AB49">
    <cfRule type="expression" dxfId="52" priority="64">
      <formula>$A$65="Select how long this household has received TBRA services."</formula>
    </cfRule>
    <cfRule type="expression" dxfId="51" priority="70">
      <formula>AND($AE$49=1,$A$65="Error. The household did not receive TBRA services during this annual eligibility period. Delete this entry.")</formula>
    </cfRule>
  </conditionalFormatting>
  <conditionalFormatting sqref="B50:B63">
    <cfRule type="expression" dxfId="50" priority="62">
      <formula>AND(AE50=1,$A$65="Error. You may only select one TBRA service outcome.")</formula>
    </cfRule>
    <cfRule type="expression" dxfId="49" priority="63">
      <formula>$A$65="Select a TBRA service outcome."</formula>
    </cfRule>
    <cfRule type="expression" dxfId="48" priority="69">
      <formula>AND(AE50=1,$A$65="Error. The household did not receive TBRA services during this annual eligibility period. Delete this entry.")</formula>
    </cfRule>
  </conditionalFormatting>
  <conditionalFormatting sqref="Z68:AB68">
    <cfRule type="expression" dxfId="47" priority="55">
      <formula>$A$86="Enter the FBHA (STSH and/or TSH) service start date."</formula>
    </cfRule>
    <cfRule type="expression" dxfId="46" priority="59">
      <formula>AND($AD$69=1,$A$86="Error. The household did not receive FBHA (STSH and/or TSH) services during this annual eligibility period. Delete this entry.")</formula>
    </cfRule>
  </conditionalFormatting>
  <conditionalFormatting sqref="Z69:AB69">
    <cfRule type="expression" dxfId="45" priority="54">
      <formula>$A$86="Enter the FBHA (STSH and/or TSH) service end date."</formula>
    </cfRule>
    <cfRule type="expression" dxfId="44" priority="58">
      <formula>AND($AE$69=1,$A$86="Error. The household did not receive FBHA (STSH and/or TSH) services during this annual eligibility period. Delete this entry.")</formula>
    </cfRule>
  </conditionalFormatting>
  <conditionalFormatting sqref="S70:AB70">
    <cfRule type="expression" dxfId="43" priority="53">
      <formula>$A$86="Select how long this household has received FBHA (STSH and/or TSH) services."</formula>
    </cfRule>
    <cfRule type="expression" dxfId="42" priority="57">
      <formula>AND($AE$70=1,$A$86="Error. The household did not receive FBHA (STSH and/or TSH) services during this annual eligibility period. Delete this entry.")</formula>
    </cfRule>
  </conditionalFormatting>
  <conditionalFormatting sqref="B71:B84">
    <cfRule type="expression" dxfId="41" priority="51">
      <formula>AND(AE71=1,$A$86="Error. You may only select one FBHA (STSH and/or TSH) service outcome.")</formula>
    </cfRule>
    <cfRule type="expression" dxfId="40" priority="52">
      <formula>$A$86="Select an FBHA (STSH and/or TSH) service outcome."</formula>
    </cfRule>
    <cfRule type="expression" dxfId="39" priority="56">
      <formula>AND(AE71=1,$A$86="Error. The household did not receive FBHA (STSH and/or TSH) services during this annual eligibility period. Delete this entry.")</formula>
    </cfRule>
  </conditionalFormatting>
  <conditionalFormatting sqref="B68:B70 C71:C84 Z68:AB69 S70:AB70">
    <cfRule type="expression" dxfId="38" priority="198">
      <formula>$Z$67="No"</formula>
    </cfRule>
  </conditionalFormatting>
  <conditionalFormatting sqref="B89:B94 C95:C109 Z89:AB94">
    <cfRule type="expression" dxfId="37" priority="50">
      <formula>$Z$88="No"</formula>
    </cfRule>
  </conditionalFormatting>
  <conditionalFormatting sqref="Z89:AB89">
    <cfRule type="expression" dxfId="36" priority="42">
      <formula>$A$111="Enter the STRMU service start date."</formula>
    </cfRule>
    <cfRule type="expression" dxfId="35" priority="49">
      <formula>AND($AD$90=1,$A$111="Error. The household did not receive STRMU services during this annual eligibility period. Delete this entry.")</formula>
    </cfRule>
  </conditionalFormatting>
  <conditionalFormatting sqref="Z90:AB90">
    <cfRule type="expression" dxfId="34" priority="41">
      <formula>$A$111="Enter the STRMU service end date."</formula>
    </cfRule>
    <cfRule type="expression" dxfId="33" priority="48">
      <formula>AND($AE$90=1,$A$111="Error. The household did not receive STRMU services during this annual eligibility period. Delete this entry.")</formula>
    </cfRule>
  </conditionalFormatting>
  <conditionalFormatting sqref="Z91:AB91">
    <cfRule type="expression" dxfId="32" priority="39">
      <formula>$A$111="Select whether this is the first time the household has received STRMU."</formula>
    </cfRule>
    <cfRule type="expression" dxfId="31" priority="47">
      <formula>AND($AE$91=1,$A$111="Error. The household did not receive STRMU services during this annual eligibility period. Delete this entry.")</formula>
    </cfRule>
  </conditionalFormatting>
  <conditionalFormatting sqref="Z92:AB92">
    <cfRule type="expression" dxfId="30" priority="36">
      <formula>$A$111="Select whether the household received STRMU during the previous STRMU eligibility period."</formula>
    </cfRule>
    <cfRule type="expression" dxfId="29" priority="46">
      <formula>AND($AE$92=1,$A$111="Error. The household did not receive STRMU services during this annual eligibility period. Delete this entry.")</formula>
    </cfRule>
  </conditionalFormatting>
  <conditionalFormatting sqref="Z93:AB93">
    <cfRule type="expression" dxfId="28" priority="34">
      <formula>$A$111="Select whether the household received STRMU three or more times during the previous five STRMU eligibility periods."</formula>
    </cfRule>
    <cfRule type="expression" dxfId="27" priority="45">
      <formula>AND($AE$93=1,$A$111="Error. The household did not receive STRMU services during this annual eligibility period. Delete this entry.")</formula>
    </cfRule>
  </conditionalFormatting>
  <conditionalFormatting sqref="Z94:AB94">
    <cfRule type="expression" dxfId="26" priority="32">
      <formula>$A$111="Select whether the household received STRMU during the last five consecutive STRMU eligibility periods."</formula>
    </cfRule>
    <cfRule type="expression" dxfId="25" priority="44">
      <formula>AND($AE$94=1,$A$111="Error. The household did not receive STRMU services during this annual eligibility period. Delete this entry.")</formula>
    </cfRule>
  </conditionalFormatting>
  <conditionalFormatting sqref="B95:B109">
    <cfRule type="expression" dxfId="24" priority="28">
      <formula>AND(AE95=1,$A$111="Error. You may only select one STRMU service outcome.")</formula>
    </cfRule>
    <cfRule type="expression" dxfId="23" priority="29">
      <formula>$A$111="Select a STRMU service outcome."</formula>
    </cfRule>
    <cfRule type="expression" dxfId="22" priority="43">
      <formula>AND(AE95=1,$A$111="Error. The household did not receive STRMU services during this annual eligibility period. Delete this entry.")</formula>
    </cfRule>
  </conditionalFormatting>
  <conditionalFormatting sqref="Z92:AB94">
    <cfRule type="expression" dxfId="21" priority="30">
      <formula>AND(AE92=1,$A$111="Error. This is the first time the household has ever received STRMU services. Delete this entry.")</formula>
    </cfRule>
    <cfRule type="expression" dxfId="20" priority="38">
      <formula>$Z$91="Yes"</formula>
    </cfRule>
  </conditionalFormatting>
  <conditionalFormatting sqref="B113:B115 C116:C118 Z114:AB115">
    <cfRule type="expression" dxfId="19" priority="27">
      <formula>$Z$113="No"</formula>
    </cfRule>
  </conditionalFormatting>
  <conditionalFormatting sqref="Z113:AB113">
    <cfRule type="expression" dxfId="18" priority="26">
      <formula>$A$126="Select whether the household received PHP services during this annual eligibility period."</formula>
    </cfRule>
  </conditionalFormatting>
  <conditionalFormatting sqref="B116:B118">
    <cfRule type="expression" dxfId="17" priority="18">
      <formula>AND(AE116=1,$A$126="Error. You may only select one PHP service outcome.")</formula>
    </cfRule>
    <cfRule type="expression" dxfId="16" priority="20">
      <formula>$A$126="Select a PHP service outcome."</formula>
    </cfRule>
    <cfRule type="expression" dxfId="15" priority="23">
      <formula>AND(AE116=1,$A$126="Error. The household did not receive PHP services during this annual eligibility period. Delete this entry.")</formula>
    </cfRule>
  </conditionalFormatting>
  <conditionalFormatting sqref="B13">
    <cfRule type="expression" dxfId="14" priority="3">
      <formula>$A$16="Error. If the household obtained and/or maintained an income-producing job, then this should be checked ""yes."""</formula>
    </cfRule>
    <cfRule type="expression" dxfId="13" priority="5">
      <formula>$A$16="Error. You have not checked ""yes,"" but selected ""yes"" for Income Assessment below. Please resolve this discrepancy."</formula>
    </cfRule>
    <cfRule type="expression" dxfId="12" priority="6">
      <formula>$A$16="Error. You have checked ""yes,"" but selected ""no"" for Sources of Income below. Please resolve this discrepancy."</formula>
    </cfRule>
  </conditionalFormatting>
  <conditionalFormatting sqref="B11">
    <cfRule type="expression" dxfId="11" priority="4">
      <formula>$A$16="Error. You have not checked ""yes,"" but selected ""yes"" for Medical Insurance Assessment below. Please resolve this discrepancy."</formula>
    </cfRule>
  </conditionalFormatting>
  <conditionalFormatting sqref="B14">
    <cfRule type="expression" dxfId="10" priority="1">
      <formula>$A$16="Error. You have not checked ""yes,"" but checked ""yes"" for earned income from employment below. Please resolve this discrepancy."</formula>
    </cfRule>
    <cfRule type="expression" dxfId="9" priority="2">
      <formula>$A$16="Error. You have checked ""yes,"" but not checked ""yes"" for earned income from employment below. Please resolve this discrepancy."</formula>
    </cfRule>
  </conditionalFormatting>
  <conditionalFormatting sqref="Z121:AB121">
    <cfRule type="expression" dxfId="8" priority="610">
      <formula>AND($AD$121=1,$A$126="Error. The household did not disenroll from the program. Delete this entry.")</formula>
    </cfRule>
    <cfRule type="expression" dxfId="7" priority="611">
      <formula>$A$126="Error. The disenrollment date is before the greatest service end date. Household cannot disenroll before services have ended."</formula>
    </cfRule>
    <cfRule type="expression" dxfId="6" priority="612">
      <formula>$A$126="Enter the household's disenrollment date."</formula>
    </cfRule>
  </conditionalFormatting>
  <conditionalFormatting sqref="O122:AB122">
    <cfRule type="expression" dxfId="5" priority="613">
      <formula>AND($AD$122=1,$A$126="Error. The household did not disenroll from the program. Delete this entry.")</formula>
    </cfRule>
    <cfRule type="expression" dxfId="4" priority="614">
      <formula>$A$126="Select the household's disenrollment reason."</formula>
    </cfRule>
  </conditionalFormatting>
  <conditionalFormatting sqref="Z114:AB114">
    <cfRule type="expression" dxfId="3" priority="615">
      <formula>$A$126="Enter the PHP service start date."</formula>
    </cfRule>
    <cfRule type="expression" dxfId="2" priority="616">
      <formula>AND($AD$115=1,$A$126="Error. The household did not receive PHP services during this annual eligibility period. Delete this entry.")</formula>
    </cfRule>
  </conditionalFormatting>
  <conditionalFormatting sqref="Z115:AB115">
    <cfRule type="expression" dxfId="1" priority="617">
      <formula>$A$126="Enter the PHP service end date."</formula>
    </cfRule>
    <cfRule type="expression" dxfId="0" priority="618">
      <formula>AND($AE$115=1,$A$126="Error. The household did not receive PHP services during this annual eligibility period. Delete this entry.")</formula>
    </cfRule>
  </conditionalFormatting>
  <dataValidations count="31">
    <dataValidation type="date" operator="greaterThanOrEqual" allowBlank="1" showInputMessage="1" showErrorMessage="1" errorTitle="End Date is Before Start Date" error="Please enter a valid date that is greater than or equal to the service start date." promptTitle="STRMU Service End Date" prompt="If &quot;yes,&quot; enter the date of the last STRMU service transaction for this annual eligibility period (including households that continued to the next year)." sqref="Z90:AB90" xr:uid="{F4AFE4B0-E848-4DFD-A808-B7084F85C8D1}">
      <formula1>Z89</formula1>
    </dataValidation>
    <dataValidation type="date" operator="greaterThanOrEqual" allowBlank="1" showInputMessage="1" showErrorMessage="1" errorTitle="Error." error="Please enter a valid date." promptTitle="STRMU Service Start Date" prompt="If &quot;yes,&quot; enter the date of the first STRMU service transaction for this annual eligibility period." sqref="Z89:AB89" xr:uid="{91D4FFBD-2FF0-4D85-8D47-7F09F1CBD93E}">
      <formula1>1</formula1>
    </dataValidation>
    <dataValidation type="date" operator="greaterThanOrEqual" allowBlank="1" showInputMessage="1" showErrorMessage="1" errorTitle="End Date is Before Start Date" error="Please enter a valid date that is greater than or equal to the service start date." promptTitle="FBHA Service End Date" prompt="If &quot;yes,&quot; enter the date of the last FBHA (STSH and/or TSH) service transaction for this annual eligibility period (including households that continued to the next year)." sqref="Z69:AB69" xr:uid="{F00D0B2C-DD65-430C-BDC6-03E280BF5C02}">
      <formula1>Z68</formula1>
    </dataValidation>
    <dataValidation type="date" operator="greaterThanOrEqual" allowBlank="1" showInputMessage="1" showErrorMessage="1" errorTitle="Error." error="Please enter a valid date." promptTitle="FBHA Service Start Date" prompt="If &quot;yes,&quot; enter the date of the first FBHA (STSH and/or TSH) service transaction for this annual eligibility period." sqref="Z68:AB68" xr:uid="{7B5E61AA-C182-4562-8B1D-40BD51F37A33}">
      <formula1>1</formula1>
    </dataValidation>
    <dataValidation type="date" operator="greaterThanOrEqual" allowBlank="1" showInputMessage="1" showErrorMessage="1" errorTitle="Please enter a valid date." error="Please enter a valid date." promptTitle="TBRA Service Start Date" prompt="If &quot;yes,&quot; enter the date of the first TBRA service transaction for this annual eligibility period." sqref="Z45:AB45" xr:uid="{0E6186A3-8546-425E-AC3E-A7CB50812D64}">
      <formula1>1</formula1>
    </dataValidation>
    <dataValidation type="date" operator="greaterThanOrEqual" allowBlank="1" showInputMessage="1" showErrorMessage="1" errorTitle="Error." error="Please enter a valid date." promptTitle="Date" prompt="Both handwritten and electronic dates are acceptable." sqref="Z124:AB124" xr:uid="{2D31B6C2-7F48-4C6C-8612-53C7DBFB2810}">
      <formula1>1</formula1>
    </dataValidation>
    <dataValidation allowBlank="1" showInputMessage="1" showErrorMessage="1" promptTitle="Signature" prompt="Both handwritten and electronic signatures and dates are acceptable." sqref="H124:U124" xr:uid="{9B20CA59-7F2F-4C38-B0F4-F3540660D6F1}"/>
    <dataValidation type="date" operator="greaterThanOrEqual" allowBlank="1" showInputMessage="1" showErrorMessage="1" errorTitle="Error." error="Please enter a valid date." promptTitle="Disenrollment Date" prompt="Enter the date by which the household was no longer enrolled in the HOPWA program. This date must be on or after the final service date for this annual eligibility period." sqref="Z121:AB121" xr:uid="{2222EA35-408F-41A1-9D5E-A5785C76EA64}">
      <formula1>1</formula1>
    </dataValidation>
    <dataValidation allowBlank="1" showInputMessage="1" showErrorMessage="1" promptTitle="Housing Case Manager Name" prompt="First, Last" sqref="H4:AB4" xr:uid="{367FC3B7-5969-4BE4-8A32-3CFCC2729BC6}"/>
    <dataValidation allowBlank="1" showInputMessage="1" showErrorMessage="1" promptTitle="Client Name and/or ID Number" prompt="First, Middle, Last_x000a__x000a_Note, the client name and/or ID number should match the client name and/or ID number on the File Structure Checklist." sqref="H3:AB3" xr:uid="{CAEAF212-60CB-43CA-B81B-C1711B7A8373}"/>
    <dataValidation type="list" allowBlank="1" showInputMessage="1" showErrorMessage="1" errorTitle="Error." error="Please select from the list." promptTitle="TBRA Longevity" prompt="How many consecutive years (annual eligibility periods) has this household received TBRA services?" sqref="S49:AB49" xr:uid="{C5CDAB74-42D1-409B-B7B3-BE4F9898DD12}">
      <formula1>$AH$51:$AH$56</formula1>
    </dataValidation>
    <dataValidation type="list" allowBlank="1" showInputMessage="1" showErrorMessage="1" errorTitle="Error." error="Please select from the list." promptTitle="Ever Prescribed Antiretrovirals?" prompt="Has the eligible individual ever been prescribed antiretroviral therapy (ART)? This includes eligible individuals who were prescribed ART in the past, but 1) do not currently have a prescription or 2) who are not currently adhering to ART." sqref="Z47:AB47" xr:uid="{7A497CDB-D077-4CCA-A433-711356BA78A4}">
      <formula1>$AI$51:$AI$53</formula1>
    </dataValidation>
    <dataValidation type="list" allowBlank="1" showInputMessage="1" showErrorMessage="1" sqref="Z49:AB49" xr:uid="{01521FD9-4624-4615-BD80-7DB095C9D1AD}">
      <formula1>$AJ$51:$AJ$53</formula1>
    </dataValidation>
    <dataValidation type="date" operator="greaterThanOrEqual" allowBlank="1" showInputMessage="1" showErrorMessage="1" errorTitle="End Date is Before Start Date" error="Please enter a valid date that is greater than or equal to the service start date." promptTitle="TBRA Service End Date" prompt="If &quot;yes,&quot; enter the date of the last TBRA service transaction for this annual eligibility period (inlcuding households that continued to the next year)." sqref="Z46:AB46" xr:uid="{C3D68926-BA1A-49B8-9E54-543129767428}">
      <formula1>Z45</formula1>
    </dataValidation>
    <dataValidation type="list" allowBlank="1" showInputMessage="1" showErrorMessage="1" errorTitle="Error." error="Please select from the list." promptTitle="FBHA Longevity" prompt="How many consecutive years (annual eligibility periods) has this household received FBHA (STSH and/or TSH) services?" sqref="S70:AB70" xr:uid="{5E1348C9-D122-4C5B-9BAF-2B7D54A3DF9D}">
      <formula1>$AH$72:$AH$77</formula1>
    </dataValidation>
    <dataValidation type="date" operator="greaterThanOrEqual" allowBlank="1" showInputMessage="1" showErrorMessage="1" errorTitle="Error." error="Please enter a valid date." promptTitle="PHP Service Start Date" prompt="If &quot;yes,&quot; enter the date of the first PHP service transaction for this annual eligibility period." sqref="Z114:AB114" xr:uid="{EFDD99BB-215E-4BAD-9BDE-3AF8D00CF04B}">
      <formula1>1</formula1>
    </dataValidation>
    <dataValidation type="date" operator="greaterThanOrEqual" allowBlank="1" showInputMessage="1" showErrorMessage="1" errorTitle="End Date is Before Start Date" error="Please enter a valid date that is greater than or equal to the service start date." promptTitle="PHP Service End Date" prompt="If &quot;yes,&quot; enter the date of the last PHP service transaction for this annual eligibility period." sqref="Z115:AB115" xr:uid="{C3ECB846-302A-479A-B680-237814DCA028}">
      <formula1>Z114</formula1>
    </dataValidation>
    <dataValidation type="list" allowBlank="1" showInputMessage="1" showErrorMessage="1" errorTitle="Error." error="Please select from the list." promptTitle="STRMU Services" prompt="Did the household receive Short-Term Rent, Mortgage, and Utility (STRMU) services during this annual eligibility period?" sqref="Z88:AB88" xr:uid="{E60A66DB-3BEE-4A08-85DC-56C7C2B2FC16}">
      <formula1>$AH$10:$AH$12</formula1>
    </dataValidation>
    <dataValidation type="list" allowBlank="1" showInputMessage="1" showErrorMessage="1" errorTitle="Error." error="Please select from the list." promptTitle="FBHA (STSH and/or TSH Services)" prompt="Did the household receive Facility-Based Housing Assistance (FBHA) services during this annual eligibility period? This includes both Short-Term Supportive Housing (STSH) services and/or Transitional Supportive Housing (TSH) services." sqref="Z67:AB67" xr:uid="{A08CEB59-8323-4190-A0AB-7E8C944C7C82}">
      <formula1>$AH$10:$AH$12</formula1>
    </dataValidation>
    <dataValidation type="list" allowBlank="1" showInputMessage="1" showErrorMessage="1" errorTitle="Error." error="Please select from the list." promptTitle="TBRA Services" prompt="Did the household receive Tenant-Based Rental Assistance (TBRA) services during this annual eligibility period?" sqref="Z44:AB44" xr:uid="{D700CBBD-C2BA-4222-9594-CF179F5E0C12}">
      <formula1>$AH$10:$AH$12</formula1>
    </dataValidation>
    <dataValidation type="list" allowBlank="1" showInputMessage="1" showErrorMessage="1" errorTitle="Error." error="Please select from the list." promptTitle="Housing Assistance Services" prompt="Did the household receive any type of Housing Assistance Services (TBRA, STRMU, STSH, TSH, and/or PHP) during this annual eligibility period?" sqref="Z8:AB8" xr:uid="{C6841286-1628-4926-8F3C-CD4CA57D1F40}">
      <formula1>$AH$10:$AH$12</formula1>
    </dataValidation>
    <dataValidation type="list" allowBlank="1" showInputMessage="1" showErrorMessage="1" errorTitle="Error." error="Please select from the list." promptTitle="STRMU Services" prompt="Did the household receive Permanent Housing Placement (PHP) services during this annual eligibility period?" sqref="Z113:AB113" xr:uid="{554010AC-4927-4E27-B1CF-1059E48A8305}">
      <formula1>$AH$10:$AH$12</formula1>
    </dataValidation>
    <dataValidation type="list" allowBlank="1" showInputMessage="1" showErrorMessage="1" errorTitle="Error." error="Please select from the list." promptTitle="Continued or Disenrolled" prompt="Select whether the household will continue to the next annual eligibility period or disenroll from the program. " sqref="Z120:AB120" xr:uid="{0C159E92-3C81-47A5-8C86-5CE1C7AF6530}">
      <formula1>$AH$99:$AH$101</formula1>
    </dataValidation>
    <dataValidation type="list" allowBlank="1" showInputMessage="1" promptTitle="Disenrollment Reason" prompt="Select the reason the household disenrolled from the HOPWA program. Select from the dropdown or enter something else." sqref="O122:AB122" xr:uid="{8FFE5B05-5791-406B-AC5C-7401182B9C4D}">
      <formula1>$AI$99:$AI$109</formula1>
    </dataValidation>
    <dataValidation type="list" allowBlank="1" showInputMessage="1" showErrorMessage="1" errorTitle="Error." error="Please select from the list." promptTitle="Income" prompt="Did the household access and/or maintain any of the following types of income during this annual eligibility period?" sqref="Z18:AB18" xr:uid="{F211AD08-B7A4-48A5-987B-FAF0031D8C20}">
      <formula1>$AH$10:$AH$12</formula1>
    </dataValidation>
    <dataValidation type="list" allowBlank="1" showInputMessage="1" showErrorMessage="1" errorTitle="Error." error="Please select from the list." promptTitle="Medical Insurance" prompt="Did the household access and/or maintain any of the following types of medical insurance and/or assistance during this annual eligibility period?" sqref="Z34:AB34" xr:uid="{B33FABC9-2BF0-460B-A9ED-A537091AE2DB}">
      <formula1>$AH$10:$AH$12</formula1>
    </dataValidation>
    <dataValidation type="list" allowBlank="1" showInputMessage="1" showErrorMessage="1" errorTitle="Error." error="Please select from the list." promptTitle="Improved/Suppressed Viral Load?" prompt="Has the eligible individual shown an improved viral load or achieved viral suppression during this annual eligibility period? This includes eligible individuals who were already virally suppressed at the beginning of this annual eligibility period." sqref="Z48:AB48" xr:uid="{D4BD2187-517E-409C-983A-4E37B2D4CE3D}">
      <formula1>$AJ$51:$AJ$53</formula1>
    </dataValidation>
    <dataValidation type="list" allowBlank="1" showInputMessage="1" showErrorMessage="1" errorTitle="Error." error="Please select from the list." promptTitle="5 out of 5" prompt="Did the household receive STRMU during all five of their previous five consecutive 52-week periods (enrolled in STRMU at least once during each of their previous five consecutive 52-week periods, including this 52-week period)?" sqref="Z94:AB94" xr:uid="{5BCB7827-AFBD-4314-A2A4-ED58C344D440}">
      <formula1>$AH$10:$AH$12</formula1>
    </dataValidation>
    <dataValidation type="list" allowBlank="1" showInputMessage="1" showErrorMessage="1" errorTitle="Error." error="Please select from the list." promptTitle="First Time? 1 out of 1" prompt="Is this the first time the household has ever received STRMU services (their first STRMU enrollment period and their first 52-week period)?" sqref="Z91:AB91" xr:uid="{84F7132C-348D-4300-A861-499395F1CDE0}">
      <formula1>$AH$10:$AH$12</formula1>
    </dataValidation>
    <dataValidation type="list" allowBlank="1" showInputMessage="1" showErrorMessage="1" errorTitle="Error." error="Please select from the list." promptTitle="3+ out of 5" prompt="Did the household receive STRMU three or more times during their previous five consecutive 52-week periods (enrolled in STRMU at least three times during their previous five consecutive 52-week periods, including this 52-week period)?" sqref="Z93:AB93" xr:uid="{BB07B3AA-B93B-4E14-89F6-B5A3180436E4}">
      <formula1>$AH$10:$AH$12</formula1>
    </dataValidation>
    <dataValidation type="list" allowBlank="1" showInputMessage="1" showErrorMessage="1" errorTitle="Error." error="Please select from the list." promptTitle="2 out of 2" prompt="Did the household also receive STRMU during their previous 52-week period (enrolled in STRMU at least once during this 52-week period and at least once during their previous 52-week period)?" sqref="Z92:AB92" xr:uid="{257AE5EA-0626-45DF-AEC6-16AAAC6F8F44}">
      <formula1>$AH$10:$AH$12</formula1>
    </dataValidation>
  </dataValidations>
  <hyperlinks>
    <hyperlink ref="AB50" location="'Form P'!A1" tooltip="Household received their final TBRA service transaction for this annual eligibility period. Household will complete an annual eligibility recertification and resume TBRA services in their next annual eligibility period." display="?" xr:uid="{F4ACF343-BC32-4E8B-9101-660F21337D80}"/>
    <hyperlink ref="AB53" location="'Form P'!A1" tooltip="TBRA services ended. Household destination is private, unassisted, permanent housing with a reasonable expectation that additional support is not needed (e.g., current or new housing, placement with family, another self-sufficient arrangement, etc.)." display="?" xr:uid="{87446273-4EBA-48D5-9060-8BF17F68B700}"/>
    <hyperlink ref="AB51" location="'Form P'!A1" tooltip="TBRA services ended. Household destination is another type of HOPWA housing assistance (permanent, not short-term) provided by either you or another Project Sponsor." display="?" xr:uid="{615CC3B6-80A5-4205-ADAF-6F494898BA68}"/>
    <hyperlink ref="AB52" location="'Form P'!A1" tooltip="TBRA services ended. Household destination is another type of non-HOPWA housing assistance (permanent, not short-term) provided by either you or another entity (e.g., Housing Choice Voucher Program, Veterans Affairs Supportive Housing, etc.)." display="?" xr:uid="{0539FD89-F7C2-4497-8047-4EC33CE28C31}"/>
    <hyperlink ref="AB55" location="'Form P'!A1" tooltip="TBRA services ended. Household destination is an institutional setting that provides greater support and is expected to last less than six months (e.g., in-patient rehabilitation, skilled nursing, mental health care, hospice care, etc.)." display="?" xr:uid="{17041079-9A21-443D-BE9E-D4D411A3E801}"/>
    <hyperlink ref="AB57" location="'Form P'!A1" tooltip="TBRA services ended. Household destination is a temporary arrangement expected to last 90 days or less and their housing situation after those 90 days is uncertain (e.g., family or friends, hotel/motel, etc.)." display="?" xr:uid="{ED67C28A-C4AD-49C6-8337-A09B6141CAAC}"/>
    <hyperlink ref="AB58" location="'Form P'!A1" tooltip="TBRA services ended. Household destination is an emergency shelter." display="?" xr:uid="{FFE3DCD1-6FD8-420E-8DE1-561D7655B184}"/>
    <hyperlink ref="AB61" location="'Form P'!A1" tooltip="TBRA services ended. Household destination is jail or prison with a term expected to last less than six months." display="?" xr:uid="{8B349DB4-9FBE-4B73-A2CE-AD438A3C920D}"/>
    <hyperlink ref="AB62" location="'Form P'!A1" tooltip="TBRA services ended. Household destination is unknown (e.g., you are unable to contact the household and track their destination despite a good-faith effort). While this service outcome is not uncommon, please use this option sparingly." display="?" xr:uid="{1DC2F23E-9756-49CF-BFD6-1788AA6BEF36}"/>
    <hyperlink ref="AB63" location="'Form P'!A1" tooltip="TBRA services ended. Household remained in housing until death. This household will not be included when measuring overall housing stability outcome measures." display="?" xr:uid="{A9F9BBC6-4516-4F67-AA4A-956BC1930DDA}"/>
    <hyperlink ref="AB101" location="'Form P'!A1" tooltip="STRMU services ended with a reasonable expectation that additional STRMU support is likely needed to maintain current housing arrangements and prevent homelessness." display="?" xr:uid="{AC4FA1F5-A541-40BC-95DB-F30A76D60DD2}"/>
    <hyperlink ref="AB10" location="'Form P'!A1" tooltip="Had a housing plan (Form N) for maintaining or establishing stable housing." display="?" xr:uid="{8081BEF4-1F86-490A-BECB-1556008DCA4D}"/>
    <hyperlink ref="AB9" location="'Form P'!A1" tooltip="Had contact with a case manager (this may include a HOPWA-funded housing case manager and/or any other type of case manager)." display="?" xr:uid="{6A24959B-64C5-4B40-94A2-0FDAD482220E}"/>
    <hyperlink ref="AB12" location="'Form P'!A1" tooltip="Had contact with a primary health care provider." display="?" xr:uid="{7950B48E-EFFF-4E65-BDF8-D43DB70C5787}"/>
    <hyperlink ref="AB11" location="'Form P'!A1" tooltip="Accessed new and/or maintained current medical insurance and/or assistance (e.g., private, Medicaid, Medicare, Veterans Affairs Medical Services, Texas HIV Medication Program, Children's Health Insurance Program, Ryan White Medical and/or Dental, other)." display="?" xr:uid="{F691501C-DA8E-4426-8326-9E218018C718}"/>
    <hyperlink ref="AB13" location="'Form P'!A1" tooltip="Accessed new and/or maintained current sources of income (please see Form C for the definition of income)." display="?" xr:uid="{A72B8D39-F4C5-4B5E-963E-E6F96581A953}"/>
    <hyperlink ref="AB14" location="'Form P'!A1" tooltip="Obtained and/or maintained an income-producing job (with or without HOPWA-related employment assistance)." display="?" xr:uid="{3F8E7D4C-5608-4579-8627-CED595F6EE3B}"/>
    <hyperlink ref="AB54" location="'Form P'!A1" tooltip="TBRA services ended. Household destination is an institutional setting that provides greater support and is expected to last more than six months (e.g., residential or long-term care, nursing home, etc.)." display="?" xr:uid="{4F86011D-E486-4A3A-82B5-94770A170B71}"/>
    <hyperlink ref="AB56" location="'Form P'!A1" tooltip="TBRA services ended. Household destination is transitional housing (time-limited up to 24 months)." display="?" xr:uid="{3838D6B4-5A0F-417C-AB83-37602962608B}"/>
    <hyperlink ref="AB59" location="'Form P'!A1" tooltip="TBRA services ended. Household destination is a place not meant for human habitation (e.g., vehicle, abandoned building, transit station, anywhere outside, etc.)." display="?" xr:uid="{EF94BD36-1F7B-4201-AF8A-06F1ADDD7B86}"/>
    <hyperlink ref="AB60" location="'Form P'!A1" tooltip="TBRA services ended. Household destination is jail or prison with a term expected to last more than six months." display="?" xr:uid="{F7B8C3E6-B083-4823-8285-DA971E3D2040}"/>
    <hyperlink ref="AB71" location="'Form P'!A1" tooltip="Household received their final FBHA service transaction for this annual eligibility period. Household will complete an annual eligibility recertification and resume FBHA services in their next annual eligibility period." display="?" xr:uid="{49B35ED3-E7C4-4AF1-8398-B8A1900784D6}"/>
    <hyperlink ref="AB74" location="'Form P'!A1" tooltip="FBHA services ended. Household destination is private, unassisted, permanent housing with a reasonable expectation that additional support is not needed (e.g., current or new housing, placement with family, another self-sufficient arrangement, etc.)." display="?" xr:uid="{DC79E835-8199-4DA3-B65F-76DC16E1341A}"/>
    <hyperlink ref="AB72" location="'Form P'!A1" tooltip="FBHA services ended. Household destination is another type of HOPWA housing assistance (permanent, not short-term) provided by either you or another Project Sponsor." display="?" xr:uid="{86BA1A1F-B698-4CB5-B035-E8EC89AAC4B2}"/>
    <hyperlink ref="AB73" location="'Form P'!A1" tooltip="FBHA services ended. Household destination is another type of non-HOPWA housing assistance (permanent, not short-term) provided by either you or another entity (e.g., Housing Choice Voucher Program, Veterans Affairs Supportive Housing, etc.)." display="?" xr:uid="{17FB7430-8A85-4AB7-975C-C650FF029274}"/>
    <hyperlink ref="AB76" location="'Form P'!A1" tooltip="FBHA services ended. Household destination is an institutional setting that provides greater support and is expected to last less than six months (e.g., in-patient rehabilitation, skilled nursing, mental health care, hospice care, etc.)." display="?" xr:uid="{B1AE304D-F4AF-4750-974B-887D7E430FAF}"/>
    <hyperlink ref="AB78" location="'Form P'!A1" tooltip="FBHA services ended. Household destination is a temporary arrangement expected to last 90 days or less and their housing situation after those 90 days is uncertain (e.g., family or friends, hotel/motel, etc.)." display="?" xr:uid="{85BED511-297B-4973-8700-F51A1844BB01}"/>
    <hyperlink ref="AB79" location="'Form P'!A1" tooltip="FBHA services ended. Household destination is an emergency shelter." display="?" xr:uid="{54B1C368-0E26-4262-942A-C724561D7F89}"/>
    <hyperlink ref="AB82" location="'Form P'!A1" tooltip="FBHA services ended. Household destination is jail or prison with a term expected to last less than six months." display="?" xr:uid="{402AC90E-8A42-433A-82CE-510F551A1ACA}"/>
    <hyperlink ref="AB83" location="'Form P'!A1" tooltip="FBHA services ended. Household destination is unknown (e.g., you are unable to contact the household and track their destination despite a good-faith effort). While this service outcome is not uncommon, please use this option sparingly." display="?" xr:uid="{0BE5943C-8684-4833-82CA-935C35DF4E3D}"/>
    <hyperlink ref="AB84" location="'Form P'!A1" tooltip="FBHA services ended. Household remained in housing until death. This household will not be included when measuring overall housing stability outcome measures." display="?" xr:uid="{DA486432-A9D3-4E11-AAA8-2D375A3EB1D0}"/>
    <hyperlink ref="AB75" location="'Form P'!A1" tooltip="FBHA services ended. Household destination is an institutional setting that provides greater support and is expected to last more than six months (e.g., residential or long-term care, nursing home, etc.)." display="?" xr:uid="{47741C17-619C-43FA-BACC-A522ABA56B20}"/>
    <hyperlink ref="AB77" location="'Form P'!A1" tooltip="FBHA services ended. Household destination is transitional housing (time-limited up to 24 months)." display="?" xr:uid="{8F89A06D-66B0-4986-92C6-A4B2FAEF1E28}"/>
    <hyperlink ref="AB80" location="'Form P'!A1" tooltip="FBHA services ended. Household destination is a place not meant for human habitation (e.g., vehicle, abandoned building, transit station, anywhere outside, etc.)." display="?" xr:uid="{64033A73-B273-4ECD-B4EE-F44E5D0EA044}"/>
    <hyperlink ref="AB81" location="'Form P'!A1" tooltip="FBHA services ended. Household destination is jail or prison with a term expected to last more than six months." display="?" xr:uid="{50857780-D7D3-4257-B5C3-4CD66E1EC779}"/>
    <hyperlink ref="AB95" location="'Form P'!A1" tooltip="Household received their final STRMU service transaction for this annual eligibility period. Household will complete an annual eligibility recertification and resume STRMU services in their next annual eligibility period." display="?" xr:uid="{A40D4B36-2449-4B40-A0E9-9B7B0BC64DCA}"/>
    <hyperlink ref="AB98" location="'Form P'!A1" tooltip="STRMU services ended. Household destination is private, unassisted, permanent housing with a reasonable expectation that additional support is not needed (e.g., current or new housing, placement with family, another self-sufficient arrangement, etc.)." display="?" xr:uid="{E88874D7-D4CA-4DA1-BDF3-3F51AA30AA16}"/>
    <hyperlink ref="AB96" location="'Form P'!A1" tooltip="STRMU services ended. Household destination is another type of HOPWA housing assistance (permanent, not short-term) provided by either you or another Project Sponsor." display="?" xr:uid="{B300CF76-D7D1-40B6-85B9-EE0160503B04}"/>
    <hyperlink ref="AB97" location="'Form P'!A1" tooltip="STRMU services ended. Household destination is another type of non-HOPWA housing assistance (permanent, not short-term) provided by either you or another entity (e.g., Housing Choice Voucher Program, Veterans Affairs Supportive Housing, etc.)." display="?" xr:uid="{706D6B1E-677D-43DB-A076-57E951FBE306}"/>
    <hyperlink ref="AB100" location="'Form P'!A1" tooltip="STRMU services ended. Household destination is an institutional setting that provides greater support and is expected to last less than six months (e.g., in-patient rehabilitation, skilled nursing, mental health care, hospice care, etc.)." display="?" xr:uid="{A67DC4E3-CBA1-4EFA-90F5-22BDDF4F622A}"/>
    <hyperlink ref="AB99" location="'Form P'!A1" tooltip="STRMU services ended. Household destination is an institutional setting that provides greater support and is expected to last more than six months (e.g., residential or long-term care, nursing home, etc.)." display="?" xr:uid="{22333875-6424-4833-8202-93EEE9EEF95D}"/>
    <hyperlink ref="AB103" location="'Form P'!A1" tooltip="STRMU services ended. Household destination is a temporary arrangement expected to last 90 days or less and their housing situation after those 90 days is uncertain (e.g., family or friends, hotel/motel, etc.)." display="?" xr:uid="{95C79AA8-094A-4F28-827D-0B3BBAD6267F}"/>
    <hyperlink ref="AB104" location="'Form P'!A1" tooltip="STRMU services ended. Household destination is an emergency shelter." display="?" xr:uid="{54867B06-7B24-4FAC-969B-3E4EAB55E787}"/>
    <hyperlink ref="AB107" location="'Form P'!A1" tooltip="STRMU services ended. Household destination is jail or prison with a term expected to last less than six months." display="?" xr:uid="{9DE248FD-ECD1-4355-85F4-1B0166A14A24}"/>
    <hyperlink ref="AB108" location="'Form P'!A1" tooltip="STRMU services ended. Household destination is unknown (e.g., you are unable to contact the household and track their destination despite a good-faith effort). While this service outcome is not uncommon, please use this option sparingly." display="?" xr:uid="{20E47010-F75A-4372-8ACC-D3C92666DA6B}"/>
    <hyperlink ref="AB109" location="'Form P'!A1" tooltip="STRMU services ended. Household remained in housing until death. This household will not be included when measuring overall housing stability outcome measures." display="?" xr:uid="{C2DC2647-5AB5-48CA-998F-526EF810E165}"/>
    <hyperlink ref="AB102" location="'Form P'!A1" tooltip="STRMU services ended. Household destination is transitional housing (time-limited up to 24 months)." display="?" xr:uid="{977FA9CA-7721-466B-A699-929365617373}"/>
    <hyperlink ref="AB105" location="'Form P'!A1" tooltip="STRMU services ended. Household destination is a place not meant for human habitation (e.g., vehicle, abandoned building, transit station, anywhere outside, etc.)." display="?" xr:uid="{2FA3BBA4-81F4-4797-8BDE-8890300503EB}"/>
    <hyperlink ref="AB106" location="'Form P'!A1" tooltip="STRMU services ended. Household destination is jail or prison with a term expected to last more than six months." display="?" xr:uid="{3AFAABE6-0A77-4DCE-9207-36CF6736DE23}"/>
    <hyperlink ref="AB118" location="'Form P'!A1" tooltip="PHP services ended. Household destination is private, unassisted, permanent housing with a reasonable expectation that additional support is not needed (e.g., current or new housing, placement with family, another self-sufficient arrangement, etc.)." display="?" xr:uid="{6B6690E2-F443-4C06-B187-DE49244FF033}"/>
    <hyperlink ref="AB116" location="'Form P'!A1" tooltip="PHP services ended. Household destination is another type of HOPWA housing assistance (permanent, not short-term) provided by either you or another Project Sponsor." display="?" xr:uid="{2C0A98DB-60FB-470E-A3AB-853283DF57AC}"/>
    <hyperlink ref="AB117" location="'Form P'!A1" tooltip="PHP services ended. Household destination is another type of non-HOPWA housing assistance (permanent, not short-term) provided by either you or another entity (e.g., Housing Choice Voucher Program, Veterans Affairs Supportive Housing, etc.)." display="?" xr:uid="{E3D6A2DD-14B0-4360-A00F-7753825C797F}"/>
    <hyperlink ref="AB23" location="'Form P'!A1" tooltip="Note, TANF is included in income eligibility determination, but SNAP and WIC are excluded from income eligibility determination. Regardless, if the household receives any of these types of welfare assistance, please select this option." display="?" xr:uid="{515E613C-3418-4C3B-9E11-84CEABDAC344}"/>
    <hyperlink ref="AB38" location="'Form P'!A1" tooltip="THMP is the State of Texas AIDS Drug Assistance Program (ADAP) and includes the HIV State Pharmaceutical Assistance Program (SPAP)." display="?" xr:uid="{ED5DD26C-269D-4155-B68E-FE95FAEA4BC3}"/>
    <hyperlink ref="AB40" location="'Form P'!A1" tooltip="Ryan White-funded medical and/or dental assistance includes all State of Texas Ryan White Part B Core Medical Services categories (e.g., outpatient ambulatory health services, oral health services, health insurance premium &amp; cost sharing assistance, etc.)" display="?" xr:uid="{A120CC7C-0604-47AA-9D6C-F83BAF558828}"/>
  </hyperlinks>
  <printOptions horizontalCentered="1"/>
  <pageMargins left="0.25" right="0.25" top="0.6" bottom="0.4" header="0.25" footer="0.25"/>
  <pageSetup fitToWidth="0" fitToHeight="0" orientation="portrait" r:id="rId1"/>
  <headerFooter>
    <oddHeader>&amp;C&amp;"-,Bold"&amp;12Service Outcome Assessment and Program Disenrollment Worksheet&amp;11
&amp;8Form P</oddHeader>
    <oddFooter>&amp;L&amp;8&amp;K00-041DSHS Program Form P&amp;C&amp;8&amp;K00-041&amp;P of &amp;N&amp;R&amp;8&amp;K00-041Previous versions are obsolete (09/01/23)</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1</xdr:col>
                    <xdr:colOff>9525</xdr:colOff>
                    <xdr:row>49</xdr:row>
                    <xdr:rowOff>0</xdr:rowOff>
                  </from>
                  <to>
                    <xdr:col>2</xdr:col>
                    <xdr:colOff>9525</xdr:colOff>
                    <xdr:row>50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1</xdr:col>
                    <xdr:colOff>9525</xdr:colOff>
                    <xdr:row>52</xdr:row>
                    <xdr:rowOff>0</xdr:rowOff>
                  </from>
                  <to>
                    <xdr:col>2</xdr:col>
                    <xdr:colOff>9525</xdr:colOff>
                    <xdr:row>53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1</xdr:col>
                    <xdr:colOff>9525</xdr:colOff>
                    <xdr:row>50</xdr:row>
                    <xdr:rowOff>0</xdr:rowOff>
                  </from>
                  <to>
                    <xdr:col>2</xdr:col>
                    <xdr:colOff>9525</xdr:colOff>
                    <xdr:row>51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1</xdr:col>
                    <xdr:colOff>9525</xdr:colOff>
                    <xdr:row>51</xdr:row>
                    <xdr:rowOff>0</xdr:rowOff>
                  </from>
                  <to>
                    <xdr:col>2</xdr:col>
                    <xdr:colOff>9525</xdr:colOff>
                    <xdr:row>52</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xdr:col>
                    <xdr:colOff>9525</xdr:colOff>
                    <xdr:row>54</xdr:row>
                    <xdr:rowOff>0</xdr:rowOff>
                  </from>
                  <to>
                    <xdr:col>2</xdr:col>
                    <xdr:colOff>9525</xdr:colOff>
                    <xdr:row>55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1</xdr:col>
                    <xdr:colOff>9525</xdr:colOff>
                    <xdr:row>56</xdr:row>
                    <xdr:rowOff>0</xdr:rowOff>
                  </from>
                  <to>
                    <xdr:col>2</xdr:col>
                    <xdr:colOff>9525</xdr:colOff>
                    <xdr:row>57</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1</xdr:col>
                    <xdr:colOff>9525</xdr:colOff>
                    <xdr:row>57</xdr:row>
                    <xdr:rowOff>0</xdr:rowOff>
                  </from>
                  <to>
                    <xdr:col>2</xdr:col>
                    <xdr:colOff>9525</xdr:colOff>
                    <xdr:row>58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1</xdr:col>
                    <xdr:colOff>9525</xdr:colOff>
                    <xdr:row>60</xdr:row>
                    <xdr:rowOff>0</xdr:rowOff>
                  </from>
                  <to>
                    <xdr:col>2</xdr:col>
                    <xdr:colOff>9525</xdr:colOff>
                    <xdr:row>61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1</xdr:col>
                    <xdr:colOff>9525</xdr:colOff>
                    <xdr:row>61</xdr:row>
                    <xdr:rowOff>0</xdr:rowOff>
                  </from>
                  <to>
                    <xdr:col>2</xdr:col>
                    <xdr:colOff>9525</xdr:colOff>
                    <xdr:row>62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1</xdr:col>
                    <xdr:colOff>9525</xdr:colOff>
                    <xdr:row>62</xdr:row>
                    <xdr:rowOff>0</xdr:rowOff>
                  </from>
                  <to>
                    <xdr:col>2</xdr:col>
                    <xdr:colOff>9525</xdr:colOff>
                    <xdr:row>63</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1</xdr:col>
                    <xdr:colOff>9525</xdr:colOff>
                    <xdr:row>94</xdr:row>
                    <xdr:rowOff>0</xdr:rowOff>
                  </from>
                  <to>
                    <xdr:col>2</xdr:col>
                    <xdr:colOff>9525</xdr:colOff>
                    <xdr:row>95</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from>
                    <xdr:col>1</xdr:col>
                    <xdr:colOff>9525</xdr:colOff>
                    <xdr:row>95</xdr:row>
                    <xdr:rowOff>0</xdr:rowOff>
                  </from>
                  <to>
                    <xdr:col>2</xdr:col>
                    <xdr:colOff>9525</xdr:colOff>
                    <xdr:row>96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from>
                    <xdr:col>1</xdr:col>
                    <xdr:colOff>9525</xdr:colOff>
                    <xdr:row>96</xdr:row>
                    <xdr:rowOff>0</xdr:rowOff>
                  </from>
                  <to>
                    <xdr:col>2</xdr:col>
                    <xdr:colOff>9525</xdr:colOff>
                    <xdr:row>97</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ltText="">
                <anchor moveWithCells="1">
                  <from>
                    <xdr:col>1</xdr:col>
                    <xdr:colOff>9525</xdr:colOff>
                    <xdr:row>97</xdr:row>
                    <xdr:rowOff>0</xdr:rowOff>
                  </from>
                  <to>
                    <xdr:col>2</xdr:col>
                    <xdr:colOff>9525</xdr:colOff>
                    <xdr:row>98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ltText="">
                <anchor moveWithCells="1">
                  <from>
                    <xdr:col>1</xdr:col>
                    <xdr:colOff>9525</xdr:colOff>
                    <xdr:row>98</xdr:row>
                    <xdr:rowOff>0</xdr:rowOff>
                  </from>
                  <to>
                    <xdr:col>2</xdr:col>
                    <xdr:colOff>9525</xdr:colOff>
                    <xdr:row>99</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ltText="">
                <anchor moveWithCells="1">
                  <from>
                    <xdr:col>1</xdr:col>
                    <xdr:colOff>9525</xdr:colOff>
                    <xdr:row>100</xdr:row>
                    <xdr:rowOff>0</xdr:rowOff>
                  </from>
                  <to>
                    <xdr:col>2</xdr:col>
                    <xdr:colOff>9525</xdr:colOff>
                    <xdr:row>101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ltText="">
                <anchor moveWithCells="1">
                  <from>
                    <xdr:col>1</xdr:col>
                    <xdr:colOff>9525</xdr:colOff>
                    <xdr:row>101</xdr:row>
                    <xdr:rowOff>0</xdr:rowOff>
                  </from>
                  <to>
                    <xdr:col>2</xdr:col>
                    <xdr:colOff>9525</xdr:colOff>
                    <xdr:row>102</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ltText="">
                <anchor moveWithCells="1">
                  <from>
                    <xdr:col>1</xdr:col>
                    <xdr:colOff>9525</xdr:colOff>
                    <xdr:row>102</xdr:row>
                    <xdr:rowOff>0</xdr:rowOff>
                  </from>
                  <to>
                    <xdr:col>2</xdr:col>
                    <xdr:colOff>9525</xdr:colOff>
                    <xdr:row>103</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ltText="">
                <anchor moveWithCells="1">
                  <from>
                    <xdr:col>1</xdr:col>
                    <xdr:colOff>9525</xdr:colOff>
                    <xdr:row>103</xdr:row>
                    <xdr:rowOff>0</xdr:rowOff>
                  </from>
                  <to>
                    <xdr:col>2</xdr:col>
                    <xdr:colOff>9525</xdr:colOff>
                    <xdr:row>104</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ltText="">
                <anchor moveWithCells="1">
                  <from>
                    <xdr:col>1</xdr:col>
                    <xdr:colOff>9525</xdr:colOff>
                    <xdr:row>105</xdr:row>
                    <xdr:rowOff>0</xdr:rowOff>
                  </from>
                  <to>
                    <xdr:col>2</xdr:col>
                    <xdr:colOff>9525</xdr:colOff>
                    <xdr:row>106</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ltText="">
                <anchor moveWithCells="1">
                  <from>
                    <xdr:col>1</xdr:col>
                    <xdr:colOff>9525</xdr:colOff>
                    <xdr:row>107</xdr:row>
                    <xdr:rowOff>0</xdr:rowOff>
                  </from>
                  <to>
                    <xdr:col>2</xdr:col>
                    <xdr:colOff>9525</xdr:colOff>
                    <xdr:row>108</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ltText="">
                <anchor moveWithCells="1">
                  <from>
                    <xdr:col>1</xdr:col>
                    <xdr:colOff>9525</xdr:colOff>
                    <xdr:row>108</xdr:row>
                    <xdr:rowOff>0</xdr:rowOff>
                  </from>
                  <to>
                    <xdr:col>2</xdr:col>
                    <xdr:colOff>9525</xdr:colOff>
                    <xdr:row>109</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ltText="">
                <anchor moveWithCells="1">
                  <from>
                    <xdr:col>1</xdr:col>
                    <xdr:colOff>9525</xdr:colOff>
                    <xdr:row>9</xdr:row>
                    <xdr:rowOff>0</xdr:rowOff>
                  </from>
                  <to>
                    <xdr:col>2</xdr:col>
                    <xdr:colOff>9525</xdr:colOff>
                    <xdr:row>10</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ltText="">
                <anchor moveWithCells="1">
                  <from>
                    <xdr:col>1</xdr:col>
                    <xdr:colOff>9525</xdr:colOff>
                    <xdr:row>9</xdr:row>
                    <xdr:rowOff>0</xdr:rowOff>
                  </from>
                  <to>
                    <xdr:col>2</xdr:col>
                    <xdr:colOff>9525</xdr:colOff>
                    <xdr:row>10</xdr:row>
                    <xdr:rowOff>0</xdr:rowOff>
                  </to>
                </anchor>
              </controlPr>
            </control>
          </mc:Choice>
        </mc:AlternateContent>
        <mc:AlternateContent xmlns:mc="http://schemas.openxmlformats.org/markup-compatibility/2006">
          <mc:Choice Requires="x14">
            <control shapeId="1052" r:id="rId28" name="Check Box 28">
              <controlPr defaultSize="0" autoFill="0" autoLine="0" autoPict="0" altText="">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1053" r:id="rId29" name="Check Box 29">
              <controlPr defaultSize="0" autoFill="0" autoLine="0" autoPict="0" altText="">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ltText="">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ltText="">
                <anchor moveWithCells="1">
                  <from>
                    <xdr:col>1</xdr:col>
                    <xdr:colOff>9525</xdr:colOff>
                    <xdr:row>12</xdr:row>
                    <xdr:rowOff>0</xdr:rowOff>
                  </from>
                  <to>
                    <xdr:col>2</xdr:col>
                    <xdr:colOff>9525</xdr:colOff>
                    <xdr:row>13</xdr:row>
                    <xdr:rowOff>0</xdr:rowOff>
                  </to>
                </anchor>
              </controlPr>
            </control>
          </mc:Choice>
        </mc:AlternateContent>
        <mc:AlternateContent xmlns:mc="http://schemas.openxmlformats.org/markup-compatibility/2006">
          <mc:Choice Requires="x14">
            <control shapeId="1056" r:id="rId32" name="Check Box 32">
              <controlPr defaultSize="0" autoFill="0" autoLine="0" autoPict="0" altText="">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ltText="">
                <anchor moveWithCells="1">
                  <from>
                    <xdr:col>1</xdr:col>
                    <xdr:colOff>9525</xdr:colOff>
                    <xdr:row>70</xdr:row>
                    <xdr:rowOff>0</xdr:rowOff>
                  </from>
                  <to>
                    <xdr:col>2</xdr:col>
                    <xdr:colOff>9525</xdr:colOff>
                    <xdr:row>71</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ltText="">
                <anchor moveWithCells="1">
                  <from>
                    <xdr:col>1</xdr:col>
                    <xdr:colOff>9525</xdr:colOff>
                    <xdr:row>71</xdr:row>
                    <xdr:rowOff>0</xdr:rowOff>
                  </from>
                  <to>
                    <xdr:col>2</xdr:col>
                    <xdr:colOff>9525</xdr:colOff>
                    <xdr:row>72</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ltText="">
                <anchor moveWithCells="1">
                  <from>
                    <xdr:col>1</xdr:col>
                    <xdr:colOff>9525</xdr:colOff>
                    <xdr:row>72</xdr:row>
                    <xdr:rowOff>0</xdr:rowOff>
                  </from>
                  <to>
                    <xdr:col>2</xdr:col>
                    <xdr:colOff>9525</xdr:colOff>
                    <xdr:row>73</xdr:row>
                    <xdr:rowOff>0</xdr:rowOff>
                  </to>
                </anchor>
              </controlPr>
            </control>
          </mc:Choice>
        </mc:AlternateContent>
        <mc:AlternateContent xmlns:mc="http://schemas.openxmlformats.org/markup-compatibility/2006">
          <mc:Choice Requires="x14">
            <control shapeId="1060" r:id="rId36" name="Check Box 36">
              <controlPr defaultSize="0" autoFill="0" autoLine="0" autoPict="0" altText="">
                <anchor moveWithCells="1">
                  <from>
                    <xdr:col>1</xdr:col>
                    <xdr:colOff>9525</xdr:colOff>
                    <xdr:row>73</xdr:row>
                    <xdr:rowOff>0</xdr:rowOff>
                  </from>
                  <to>
                    <xdr:col>2</xdr:col>
                    <xdr:colOff>9525</xdr:colOff>
                    <xdr:row>74</xdr:row>
                    <xdr:rowOff>0</xdr:rowOff>
                  </to>
                </anchor>
              </controlPr>
            </control>
          </mc:Choice>
        </mc:AlternateContent>
        <mc:AlternateContent xmlns:mc="http://schemas.openxmlformats.org/markup-compatibility/2006">
          <mc:Choice Requires="x14">
            <control shapeId="1061" r:id="rId37" name="Check Box 37">
              <controlPr defaultSize="0" autoFill="0" autoLine="0" autoPict="0" altText="">
                <anchor moveWithCells="1">
                  <from>
                    <xdr:col>1</xdr:col>
                    <xdr:colOff>9525</xdr:colOff>
                    <xdr:row>75</xdr:row>
                    <xdr:rowOff>0</xdr:rowOff>
                  </from>
                  <to>
                    <xdr:col>2</xdr:col>
                    <xdr:colOff>9525</xdr:colOff>
                    <xdr:row>76</xdr:row>
                    <xdr:rowOff>0</xdr:rowOff>
                  </to>
                </anchor>
              </controlPr>
            </control>
          </mc:Choice>
        </mc:AlternateContent>
        <mc:AlternateContent xmlns:mc="http://schemas.openxmlformats.org/markup-compatibility/2006">
          <mc:Choice Requires="x14">
            <control shapeId="1062" r:id="rId38" name="Check Box 38">
              <controlPr defaultSize="0" autoFill="0" autoLine="0" autoPict="0" altText="">
                <anchor moveWithCells="1">
                  <from>
                    <xdr:col>1</xdr:col>
                    <xdr:colOff>9525</xdr:colOff>
                    <xdr:row>77</xdr:row>
                    <xdr:rowOff>0</xdr:rowOff>
                  </from>
                  <to>
                    <xdr:col>2</xdr:col>
                    <xdr:colOff>9525</xdr:colOff>
                    <xdr:row>78</xdr:row>
                    <xdr:rowOff>0</xdr:rowOff>
                  </to>
                </anchor>
              </controlPr>
            </control>
          </mc:Choice>
        </mc:AlternateContent>
        <mc:AlternateContent xmlns:mc="http://schemas.openxmlformats.org/markup-compatibility/2006">
          <mc:Choice Requires="x14">
            <control shapeId="1063" r:id="rId39" name="Check Box 39">
              <controlPr defaultSize="0" autoFill="0" autoLine="0" autoPict="0" altText="">
                <anchor moveWithCells="1">
                  <from>
                    <xdr:col>1</xdr:col>
                    <xdr:colOff>9525</xdr:colOff>
                    <xdr:row>78</xdr:row>
                    <xdr:rowOff>0</xdr:rowOff>
                  </from>
                  <to>
                    <xdr:col>2</xdr:col>
                    <xdr:colOff>9525</xdr:colOff>
                    <xdr:row>79</xdr:row>
                    <xdr:rowOff>0</xdr:rowOff>
                  </to>
                </anchor>
              </controlPr>
            </control>
          </mc:Choice>
        </mc:AlternateContent>
        <mc:AlternateContent xmlns:mc="http://schemas.openxmlformats.org/markup-compatibility/2006">
          <mc:Choice Requires="x14">
            <control shapeId="1064" r:id="rId40" name="Check Box 40">
              <controlPr defaultSize="0" autoFill="0" autoLine="0" autoPict="0" altText="">
                <anchor moveWithCells="1">
                  <from>
                    <xdr:col>1</xdr:col>
                    <xdr:colOff>9525</xdr:colOff>
                    <xdr:row>80</xdr:row>
                    <xdr:rowOff>0</xdr:rowOff>
                  </from>
                  <to>
                    <xdr:col>2</xdr:col>
                    <xdr:colOff>9525</xdr:colOff>
                    <xdr:row>81</xdr:row>
                    <xdr:rowOff>0</xdr:rowOff>
                  </to>
                </anchor>
              </controlPr>
            </control>
          </mc:Choice>
        </mc:AlternateContent>
        <mc:AlternateContent xmlns:mc="http://schemas.openxmlformats.org/markup-compatibility/2006">
          <mc:Choice Requires="x14">
            <control shapeId="1065" r:id="rId41" name="Check Box 41">
              <controlPr defaultSize="0" autoFill="0" autoLine="0" autoPict="0" altText="">
                <anchor moveWithCells="1">
                  <from>
                    <xdr:col>1</xdr:col>
                    <xdr:colOff>9525</xdr:colOff>
                    <xdr:row>82</xdr:row>
                    <xdr:rowOff>0</xdr:rowOff>
                  </from>
                  <to>
                    <xdr:col>2</xdr:col>
                    <xdr:colOff>9525</xdr:colOff>
                    <xdr:row>83</xdr:row>
                    <xdr:rowOff>0</xdr:rowOff>
                  </to>
                </anchor>
              </controlPr>
            </control>
          </mc:Choice>
        </mc:AlternateContent>
        <mc:AlternateContent xmlns:mc="http://schemas.openxmlformats.org/markup-compatibility/2006">
          <mc:Choice Requires="x14">
            <control shapeId="1066" r:id="rId42" name="Check Box 42">
              <controlPr defaultSize="0" autoFill="0" autoLine="0" autoPict="0" altText="">
                <anchor moveWithCells="1">
                  <from>
                    <xdr:col>1</xdr:col>
                    <xdr:colOff>9525</xdr:colOff>
                    <xdr:row>83</xdr:row>
                    <xdr:rowOff>0</xdr:rowOff>
                  </from>
                  <to>
                    <xdr:col>2</xdr:col>
                    <xdr:colOff>9525</xdr:colOff>
                    <xdr:row>84</xdr:row>
                    <xdr:rowOff>0</xdr:rowOff>
                  </to>
                </anchor>
              </controlPr>
            </control>
          </mc:Choice>
        </mc:AlternateContent>
        <mc:AlternateContent xmlns:mc="http://schemas.openxmlformats.org/markup-compatibility/2006">
          <mc:Choice Requires="x14">
            <control shapeId="1071" r:id="rId43" name="Check Box 47">
              <controlPr defaultSize="0" autoFill="0" autoLine="0" autoPict="0" altText="">
                <anchor moveWithCells="1">
                  <from>
                    <xdr:col>1</xdr:col>
                    <xdr:colOff>9525</xdr:colOff>
                    <xdr:row>34</xdr:row>
                    <xdr:rowOff>0</xdr:rowOff>
                  </from>
                  <to>
                    <xdr:col>2</xdr:col>
                    <xdr:colOff>9525</xdr:colOff>
                    <xdr:row>35</xdr:row>
                    <xdr:rowOff>0</xdr:rowOff>
                  </to>
                </anchor>
              </controlPr>
            </control>
          </mc:Choice>
        </mc:AlternateContent>
        <mc:AlternateContent xmlns:mc="http://schemas.openxmlformats.org/markup-compatibility/2006">
          <mc:Choice Requires="x14">
            <control shapeId="1072" r:id="rId44" name="Check Box 48">
              <controlPr defaultSize="0" autoFill="0" autoLine="0" autoPict="0" altText="">
                <anchor moveWithCells="1">
                  <from>
                    <xdr:col>1</xdr:col>
                    <xdr:colOff>9525</xdr:colOff>
                    <xdr:row>35</xdr:row>
                    <xdr:rowOff>0</xdr:rowOff>
                  </from>
                  <to>
                    <xdr:col>2</xdr:col>
                    <xdr:colOff>9525</xdr:colOff>
                    <xdr:row>36</xdr:row>
                    <xdr:rowOff>0</xdr:rowOff>
                  </to>
                </anchor>
              </controlPr>
            </control>
          </mc:Choice>
        </mc:AlternateContent>
        <mc:AlternateContent xmlns:mc="http://schemas.openxmlformats.org/markup-compatibility/2006">
          <mc:Choice Requires="x14">
            <control shapeId="1073" r:id="rId45" name="Check Box 49">
              <controlPr defaultSize="0" autoFill="0" autoLine="0" autoPict="0" altText="">
                <anchor moveWithCells="1">
                  <from>
                    <xdr:col>1</xdr:col>
                    <xdr:colOff>9525</xdr:colOff>
                    <xdr:row>36</xdr:row>
                    <xdr:rowOff>0</xdr:rowOff>
                  </from>
                  <to>
                    <xdr:col>2</xdr:col>
                    <xdr:colOff>9525</xdr:colOff>
                    <xdr:row>37</xdr:row>
                    <xdr:rowOff>0</xdr:rowOff>
                  </to>
                </anchor>
              </controlPr>
            </control>
          </mc:Choice>
        </mc:AlternateContent>
        <mc:AlternateContent xmlns:mc="http://schemas.openxmlformats.org/markup-compatibility/2006">
          <mc:Choice Requires="x14">
            <control shapeId="1074" r:id="rId46" name="Check Box 50">
              <controlPr defaultSize="0" autoFill="0" autoLine="0" autoPict="0" altText="">
                <anchor moveWithCells="1">
                  <from>
                    <xdr:col>1</xdr:col>
                    <xdr:colOff>9525</xdr:colOff>
                    <xdr:row>37</xdr:row>
                    <xdr:rowOff>0</xdr:rowOff>
                  </from>
                  <to>
                    <xdr:col>2</xdr:col>
                    <xdr:colOff>9525</xdr:colOff>
                    <xdr:row>38</xdr:row>
                    <xdr:rowOff>0</xdr:rowOff>
                  </to>
                </anchor>
              </controlPr>
            </control>
          </mc:Choice>
        </mc:AlternateContent>
        <mc:AlternateContent xmlns:mc="http://schemas.openxmlformats.org/markup-compatibility/2006">
          <mc:Choice Requires="x14">
            <control shapeId="1075" r:id="rId47" name="Check Box 51">
              <controlPr defaultSize="0" autoFill="0" autoLine="0" autoPict="0" altText="">
                <anchor moveWithCells="1">
                  <from>
                    <xdr:col>1</xdr:col>
                    <xdr:colOff>9525</xdr:colOff>
                    <xdr:row>38</xdr:row>
                    <xdr:rowOff>0</xdr:rowOff>
                  </from>
                  <to>
                    <xdr:col>2</xdr:col>
                    <xdr:colOff>9525</xdr:colOff>
                    <xdr:row>39</xdr:row>
                    <xdr:rowOff>0</xdr:rowOff>
                  </to>
                </anchor>
              </controlPr>
            </control>
          </mc:Choice>
        </mc:AlternateContent>
        <mc:AlternateContent xmlns:mc="http://schemas.openxmlformats.org/markup-compatibility/2006">
          <mc:Choice Requires="x14">
            <control shapeId="1076" r:id="rId48" name="Check Box 52">
              <controlPr defaultSize="0" autoFill="0" autoLine="0" autoPict="0" altText="">
                <anchor moveWithCells="1">
                  <from>
                    <xdr:col>1</xdr:col>
                    <xdr:colOff>9525</xdr:colOff>
                    <xdr:row>39</xdr:row>
                    <xdr:rowOff>0</xdr:rowOff>
                  </from>
                  <to>
                    <xdr:col>2</xdr:col>
                    <xdr:colOff>9525</xdr:colOff>
                    <xdr:row>40</xdr:row>
                    <xdr:rowOff>0</xdr:rowOff>
                  </to>
                </anchor>
              </controlPr>
            </control>
          </mc:Choice>
        </mc:AlternateContent>
        <mc:AlternateContent xmlns:mc="http://schemas.openxmlformats.org/markup-compatibility/2006">
          <mc:Choice Requires="x14">
            <control shapeId="1077" r:id="rId49" name="Check Box 53">
              <controlPr defaultSize="0" autoFill="0" autoLine="0" autoPict="0" altText="">
                <anchor moveWithCells="1">
                  <from>
                    <xdr:col>1</xdr:col>
                    <xdr:colOff>9525</xdr:colOff>
                    <xdr:row>18</xdr:row>
                    <xdr:rowOff>0</xdr:rowOff>
                  </from>
                  <to>
                    <xdr:col>2</xdr:col>
                    <xdr:colOff>9525</xdr:colOff>
                    <xdr:row>19</xdr:row>
                    <xdr:rowOff>0</xdr:rowOff>
                  </to>
                </anchor>
              </controlPr>
            </control>
          </mc:Choice>
        </mc:AlternateContent>
        <mc:AlternateContent xmlns:mc="http://schemas.openxmlformats.org/markup-compatibility/2006">
          <mc:Choice Requires="x14">
            <control shapeId="1078" r:id="rId50" name="Check Box 54">
              <controlPr defaultSize="0" autoFill="0" autoLine="0" autoPict="0" altText="">
                <anchor moveWithCells="1">
                  <from>
                    <xdr:col>1</xdr:col>
                    <xdr:colOff>9525</xdr:colOff>
                    <xdr:row>19</xdr:row>
                    <xdr:rowOff>0</xdr:rowOff>
                  </from>
                  <to>
                    <xdr:col>2</xdr:col>
                    <xdr:colOff>9525</xdr:colOff>
                    <xdr:row>20</xdr:row>
                    <xdr:rowOff>0</xdr:rowOff>
                  </to>
                </anchor>
              </controlPr>
            </control>
          </mc:Choice>
        </mc:AlternateContent>
        <mc:AlternateContent xmlns:mc="http://schemas.openxmlformats.org/markup-compatibility/2006">
          <mc:Choice Requires="x14">
            <control shapeId="1079" r:id="rId51" name="Check Box 55">
              <controlPr defaultSize="0" autoFill="0" autoLine="0" autoPict="0" altText="">
                <anchor moveWithCells="1">
                  <from>
                    <xdr:col>1</xdr:col>
                    <xdr:colOff>9525</xdr:colOff>
                    <xdr:row>20</xdr:row>
                    <xdr:rowOff>0</xdr:rowOff>
                  </from>
                  <to>
                    <xdr:col>2</xdr:col>
                    <xdr:colOff>9525</xdr:colOff>
                    <xdr:row>21</xdr:row>
                    <xdr:rowOff>0</xdr:rowOff>
                  </to>
                </anchor>
              </controlPr>
            </control>
          </mc:Choice>
        </mc:AlternateContent>
        <mc:AlternateContent xmlns:mc="http://schemas.openxmlformats.org/markup-compatibility/2006">
          <mc:Choice Requires="x14">
            <control shapeId="1080" r:id="rId52" name="Check Box 56">
              <controlPr defaultSize="0" autoFill="0" autoLine="0" autoPict="0" altText="">
                <anchor moveWithCells="1">
                  <from>
                    <xdr:col>1</xdr:col>
                    <xdr:colOff>9525</xdr:colOff>
                    <xdr:row>21</xdr:row>
                    <xdr:rowOff>0</xdr:rowOff>
                  </from>
                  <to>
                    <xdr:col>2</xdr:col>
                    <xdr:colOff>9525</xdr:colOff>
                    <xdr:row>22</xdr:row>
                    <xdr:rowOff>0</xdr:rowOff>
                  </to>
                </anchor>
              </controlPr>
            </control>
          </mc:Choice>
        </mc:AlternateContent>
        <mc:AlternateContent xmlns:mc="http://schemas.openxmlformats.org/markup-compatibility/2006">
          <mc:Choice Requires="x14">
            <control shapeId="1081" r:id="rId53" name="Check Box 57">
              <controlPr defaultSize="0" autoFill="0" autoLine="0" autoPict="0" altText="">
                <anchor moveWithCells="1">
                  <from>
                    <xdr:col>1</xdr:col>
                    <xdr:colOff>9525</xdr:colOff>
                    <xdr:row>22</xdr:row>
                    <xdr:rowOff>0</xdr:rowOff>
                  </from>
                  <to>
                    <xdr:col>2</xdr:col>
                    <xdr:colOff>9525</xdr:colOff>
                    <xdr:row>23</xdr:row>
                    <xdr:rowOff>0</xdr:rowOff>
                  </to>
                </anchor>
              </controlPr>
            </control>
          </mc:Choice>
        </mc:AlternateContent>
        <mc:AlternateContent xmlns:mc="http://schemas.openxmlformats.org/markup-compatibility/2006">
          <mc:Choice Requires="x14">
            <control shapeId="1082" r:id="rId54" name="Check Box 58">
              <controlPr defaultSize="0" autoFill="0" autoLine="0" autoPict="0" altText="">
                <anchor moveWithCells="1">
                  <from>
                    <xdr:col>1</xdr:col>
                    <xdr:colOff>9525</xdr:colOff>
                    <xdr:row>23</xdr:row>
                    <xdr:rowOff>0</xdr:rowOff>
                  </from>
                  <to>
                    <xdr:col>2</xdr:col>
                    <xdr:colOff>9525</xdr:colOff>
                    <xdr:row>24</xdr:row>
                    <xdr:rowOff>0</xdr:rowOff>
                  </to>
                </anchor>
              </controlPr>
            </control>
          </mc:Choice>
        </mc:AlternateContent>
        <mc:AlternateContent xmlns:mc="http://schemas.openxmlformats.org/markup-compatibility/2006">
          <mc:Choice Requires="x14">
            <control shapeId="1083" r:id="rId55" name="Check Box 59">
              <controlPr defaultSize="0" autoFill="0" autoLine="0" autoPict="0" altText="">
                <anchor moveWithCells="1">
                  <from>
                    <xdr:col>1</xdr:col>
                    <xdr:colOff>9525</xdr:colOff>
                    <xdr:row>24</xdr:row>
                    <xdr:rowOff>0</xdr:rowOff>
                  </from>
                  <to>
                    <xdr:col>2</xdr:col>
                    <xdr:colOff>9525</xdr:colOff>
                    <xdr:row>25</xdr:row>
                    <xdr:rowOff>0</xdr:rowOff>
                  </to>
                </anchor>
              </controlPr>
            </control>
          </mc:Choice>
        </mc:AlternateContent>
        <mc:AlternateContent xmlns:mc="http://schemas.openxmlformats.org/markup-compatibility/2006">
          <mc:Choice Requires="x14">
            <control shapeId="1084" r:id="rId56" name="Check Box 60">
              <controlPr defaultSize="0" autoFill="0" autoLine="0" autoPict="0" altText="">
                <anchor moveWithCells="1">
                  <from>
                    <xdr:col>1</xdr:col>
                    <xdr:colOff>9525</xdr:colOff>
                    <xdr:row>25</xdr:row>
                    <xdr:rowOff>0</xdr:rowOff>
                  </from>
                  <to>
                    <xdr:col>2</xdr:col>
                    <xdr:colOff>9525</xdr:colOff>
                    <xdr:row>26</xdr:row>
                    <xdr:rowOff>0</xdr:rowOff>
                  </to>
                </anchor>
              </controlPr>
            </control>
          </mc:Choice>
        </mc:AlternateContent>
        <mc:AlternateContent xmlns:mc="http://schemas.openxmlformats.org/markup-compatibility/2006">
          <mc:Choice Requires="x14">
            <control shapeId="1085" r:id="rId57" name="Check Box 61">
              <controlPr defaultSize="0" autoFill="0" autoLine="0" autoPict="0" altText="">
                <anchor moveWithCells="1">
                  <from>
                    <xdr:col>1</xdr:col>
                    <xdr:colOff>9525</xdr:colOff>
                    <xdr:row>26</xdr:row>
                    <xdr:rowOff>0</xdr:rowOff>
                  </from>
                  <to>
                    <xdr:col>2</xdr:col>
                    <xdr:colOff>9525</xdr:colOff>
                    <xdr:row>27</xdr:row>
                    <xdr:rowOff>0</xdr:rowOff>
                  </to>
                </anchor>
              </controlPr>
            </control>
          </mc:Choice>
        </mc:AlternateContent>
        <mc:AlternateContent xmlns:mc="http://schemas.openxmlformats.org/markup-compatibility/2006">
          <mc:Choice Requires="x14">
            <control shapeId="1086" r:id="rId58" name="Check Box 62">
              <controlPr defaultSize="0" autoFill="0" autoLine="0" autoPict="0" altText="">
                <anchor moveWithCells="1">
                  <from>
                    <xdr:col>1</xdr:col>
                    <xdr:colOff>9525</xdr:colOff>
                    <xdr:row>27</xdr:row>
                    <xdr:rowOff>0</xdr:rowOff>
                  </from>
                  <to>
                    <xdr:col>2</xdr:col>
                    <xdr:colOff>9525</xdr:colOff>
                    <xdr:row>28</xdr:row>
                    <xdr:rowOff>0</xdr:rowOff>
                  </to>
                </anchor>
              </controlPr>
            </control>
          </mc:Choice>
        </mc:AlternateContent>
        <mc:AlternateContent xmlns:mc="http://schemas.openxmlformats.org/markup-compatibility/2006">
          <mc:Choice Requires="x14">
            <control shapeId="1087" r:id="rId59" name="Check Box 63">
              <controlPr defaultSize="0" autoFill="0" autoLine="0" autoPict="0" altText="">
                <anchor moveWithCells="1">
                  <from>
                    <xdr:col>1</xdr:col>
                    <xdr:colOff>9525</xdr:colOff>
                    <xdr:row>28</xdr:row>
                    <xdr:rowOff>0</xdr:rowOff>
                  </from>
                  <to>
                    <xdr:col>2</xdr:col>
                    <xdr:colOff>9525</xdr:colOff>
                    <xdr:row>29</xdr:row>
                    <xdr:rowOff>0</xdr:rowOff>
                  </to>
                </anchor>
              </controlPr>
            </control>
          </mc:Choice>
        </mc:AlternateContent>
        <mc:AlternateContent xmlns:mc="http://schemas.openxmlformats.org/markup-compatibility/2006">
          <mc:Choice Requires="x14">
            <control shapeId="1088" r:id="rId60" name="Check Box 64">
              <controlPr defaultSize="0" autoFill="0" autoLine="0" autoPict="0" altText="">
                <anchor moveWithCells="1">
                  <from>
                    <xdr:col>1</xdr:col>
                    <xdr:colOff>9525</xdr:colOff>
                    <xdr:row>29</xdr:row>
                    <xdr:rowOff>0</xdr:rowOff>
                  </from>
                  <to>
                    <xdr:col>2</xdr:col>
                    <xdr:colOff>9525</xdr:colOff>
                    <xdr:row>30</xdr:row>
                    <xdr:rowOff>0</xdr:rowOff>
                  </to>
                </anchor>
              </controlPr>
            </control>
          </mc:Choice>
        </mc:AlternateContent>
        <mc:AlternateContent xmlns:mc="http://schemas.openxmlformats.org/markup-compatibility/2006">
          <mc:Choice Requires="x14">
            <control shapeId="1091" r:id="rId61" name="Check Box 67">
              <controlPr defaultSize="0" autoFill="0" autoLine="0" autoPict="0" altText="">
                <anchor moveWithCells="1">
                  <from>
                    <xdr:col>1</xdr:col>
                    <xdr:colOff>9525</xdr:colOff>
                    <xdr:row>53</xdr:row>
                    <xdr:rowOff>0</xdr:rowOff>
                  </from>
                  <to>
                    <xdr:col>2</xdr:col>
                    <xdr:colOff>9525</xdr:colOff>
                    <xdr:row>54</xdr:row>
                    <xdr:rowOff>0</xdr:rowOff>
                  </to>
                </anchor>
              </controlPr>
            </control>
          </mc:Choice>
        </mc:AlternateContent>
        <mc:AlternateContent xmlns:mc="http://schemas.openxmlformats.org/markup-compatibility/2006">
          <mc:Choice Requires="x14">
            <control shapeId="1092" r:id="rId62" name="Check Box 68">
              <controlPr defaultSize="0" autoFill="0" autoLine="0" autoPict="0" altText="">
                <anchor moveWithCells="1">
                  <from>
                    <xdr:col>1</xdr:col>
                    <xdr:colOff>9525</xdr:colOff>
                    <xdr:row>53</xdr:row>
                    <xdr:rowOff>0</xdr:rowOff>
                  </from>
                  <to>
                    <xdr:col>2</xdr:col>
                    <xdr:colOff>9525</xdr:colOff>
                    <xdr:row>54</xdr:row>
                    <xdr:rowOff>0</xdr:rowOff>
                  </to>
                </anchor>
              </controlPr>
            </control>
          </mc:Choice>
        </mc:AlternateContent>
        <mc:AlternateContent xmlns:mc="http://schemas.openxmlformats.org/markup-compatibility/2006">
          <mc:Choice Requires="x14">
            <control shapeId="1093" r:id="rId63" name="Check Box 69">
              <controlPr defaultSize="0" autoFill="0" autoLine="0" autoPict="0" altText="">
                <anchor moveWithCells="1">
                  <from>
                    <xdr:col>1</xdr:col>
                    <xdr:colOff>9525</xdr:colOff>
                    <xdr:row>59</xdr:row>
                    <xdr:rowOff>0</xdr:rowOff>
                  </from>
                  <to>
                    <xdr:col>2</xdr:col>
                    <xdr:colOff>9525</xdr:colOff>
                    <xdr:row>60</xdr:row>
                    <xdr:rowOff>0</xdr:rowOff>
                  </to>
                </anchor>
              </controlPr>
            </control>
          </mc:Choice>
        </mc:AlternateContent>
        <mc:AlternateContent xmlns:mc="http://schemas.openxmlformats.org/markup-compatibility/2006">
          <mc:Choice Requires="x14">
            <control shapeId="1094" r:id="rId64" name="Check Box 70">
              <controlPr defaultSize="0" autoFill="0" autoLine="0" autoPict="0" altText="">
                <anchor moveWithCells="1">
                  <from>
                    <xdr:col>1</xdr:col>
                    <xdr:colOff>9525</xdr:colOff>
                    <xdr:row>55</xdr:row>
                    <xdr:rowOff>0</xdr:rowOff>
                  </from>
                  <to>
                    <xdr:col>2</xdr:col>
                    <xdr:colOff>9525</xdr:colOff>
                    <xdr:row>56</xdr:row>
                    <xdr:rowOff>0</xdr:rowOff>
                  </to>
                </anchor>
              </controlPr>
            </control>
          </mc:Choice>
        </mc:AlternateContent>
        <mc:AlternateContent xmlns:mc="http://schemas.openxmlformats.org/markup-compatibility/2006">
          <mc:Choice Requires="x14">
            <control shapeId="1095" r:id="rId65" name="Check Box 71">
              <controlPr defaultSize="0" autoFill="0" autoLine="0" autoPict="0" altText="">
                <anchor moveWithCells="1">
                  <from>
                    <xdr:col>1</xdr:col>
                    <xdr:colOff>9525</xdr:colOff>
                    <xdr:row>58</xdr:row>
                    <xdr:rowOff>0</xdr:rowOff>
                  </from>
                  <to>
                    <xdr:col>2</xdr:col>
                    <xdr:colOff>9525</xdr:colOff>
                    <xdr:row>59</xdr:row>
                    <xdr:rowOff>0</xdr:rowOff>
                  </to>
                </anchor>
              </controlPr>
            </control>
          </mc:Choice>
        </mc:AlternateContent>
        <mc:AlternateContent xmlns:mc="http://schemas.openxmlformats.org/markup-compatibility/2006">
          <mc:Choice Requires="x14">
            <control shapeId="1097" r:id="rId66" name="Check Box 73">
              <controlPr defaultSize="0" autoFill="0" autoLine="0" autoPict="0" altText="">
                <anchor moveWithCells="1">
                  <from>
                    <xdr:col>1</xdr:col>
                    <xdr:colOff>9525</xdr:colOff>
                    <xdr:row>74</xdr:row>
                    <xdr:rowOff>0</xdr:rowOff>
                  </from>
                  <to>
                    <xdr:col>2</xdr:col>
                    <xdr:colOff>9525</xdr:colOff>
                    <xdr:row>75</xdr:row>
                    <xdr:rowOff>0</xdr:rowOff>
                  </to>
                </anchor>
              </controlPr>
            </control>
          </mc:Choice>
        </mc:AlternateContent>
        <mc:AlternateContent xmlns:mc="http://schemas.openxmlformats.org/markup-compatibility/2006">
          <mc:Choice Requires="x14">
            <control shapeId="1098" r:id="rId67" name="Check Box 74">
              <controlPr defaultSize="0" autoFill="0" autoLine="0" autoPict="0" altText="">
                <anchor moveWithCells="1">
                  <from>
                    <xdr:col>1</xdr:col>
                    <xdr:colOff>9525</xdr:colOff>
                    <xdr:row>76</xdr:row>
                    <xdr:rowOff>0</xdr:rowOff>
                  </from>
                  <to>
                    <xdr:col>2</xdr:col>
                    <xdr:colOff>9525</xdr:colOff>
                    <xdr:row>77</xdr:row>
                    <xdr:rowOff>0</xdr:rowOff>
                  </to>
                </anchor>
              </controlPr>
            </control>
          </mc:Choice>
        </mc:AlternateContent>
        <mc:AlternateContent xmlns:mc="http://schemas.openxmlformats.org/markup-compatibility/2006">
          <mc:Choice Requires="x14">
            <control shapeId="1099" r:id="rId68" name="Check Box 75">
              <controlPr defaultSize="0" autoFill="0" autoLine="0" autoPict="0" altText="">
                <anchor moveWithCells="1">
                  <from>
                    <xdr:col>1</xdr:col>
                    <xdr:colOff>9525</xdr:colOff>
                    <xdr:row>79</xdr:row>
                    <xdr:rowOff>0</xdr:rowOff>
                  </from>
                  <to>
                    <xdr:col>2</xdr:col>
                    <xdr:colOff>9525</xdr:colOff>
                    <xdr:row>80</xdr:row>
                    <xdr:rowOff>0</xdr:rowOff>
                  </to>
                </anchor>
              </controlPr>
            </control>
          </mc:Choice>
        </mc:AlternateContent>
        <mc:AlternateContent xmlns:mc="http://schemas.openxmlformats.org/markup-compatibility/2006">
          <mc:Choice Requires="x14">
            <control shapeId="1100" r:id="rId69" name="Check Box 76">
              <controlPr defaultSize="0" autoFill="0" autoLine="0" autoPict="0" altText="">
                <anchor moveWithCells="1">
                  <from>
                    <xdr:col>1</xdr:col>
                    <xdr:colOff>9525</xdr:colOff>
                    <xdr:row>81</xdr:row>
                    <xdr:rowOff>0</xdr:rowOff>
                  </from>
                  <to>
                    <xdr:col>2</xdr:col>
                    <xdr:colOff>9525</xdr:colOff>
                    <xdr:row>82</xdr:row>
                    <xdr:rowOff>0</xdr:rowOff>
                  </to>
                </anchor>
              </controlPr>
            </control>
          </mc:Choice>
        </mc:AlternateContent>
        <mc:AlternateContent xmlns:mc="http://schemas.openxmlformats.org/markup-compatibility/2006">
          <mc:Choice Requires="x14">
            <control shapeId="1106" r:id="rId70" name="Check Box 82">
              <controlPr defaultSize="0" autoFill="0" autoLine="0" autoPict="0" altText="">
                <anchor moveWithCells="1">
                  <from>
                    <xdr:col>1</xdr:col>
                    <xdr:colOff>9525</xdr:colOff>
                    <xdr:row>99</xdr:row>
                    <xdr:rowOff>0</xdr:rowOff>
                  </from>
                  <to>
                    <xdr:col>2</xdr:col>
                    <xdr:colOff>9525</xdr:colOff>
                    <xdr:row>100</xdr:row>
                    <xdr:rowOff>0</xdr:rowOff>
                  </to>
                </anchor>
              </controlPr>
            </control>
          </mc:Choice>
        </mc:AlternateContent>
        <mc:AlternateContent xmlns:mc="http://schemas.openxmlformats.org/markup-compatibility/2006">
          <mc:Choice Requires="x14">
            <control shapeId="1107" r:id="rId71" name="Check Box 83">
              <controlPr defaultSize="0" autoFill="0" autoLine="0" autoPict="0" altText="">
                <anchor moveWithCells="1">
                  <from>
                    <xdr:col>1</xdr:col>
                    <xdr:colOff>9525</xdr:colOff>
                    <xdr:row>104</xdr:row>
                    <xdr:rowOff>0</xdr:rowOff>
                  </from>
                  <to>
                    <xdr:col>2</xdr:col>
                    <xdr:colOff>9525</xdr:colOff>
                    <xdr:row>105</xdr:row>
                    <xdr:rowOff>0</xdr:rowOff>
                  </to>
                </anchor>
              </controlPr>
            </control>
          </mc:Choice>
        </mc:AlternateContent>
        <mc:AlternateContent xmlns:mc="http://schemas.openxmlformats.org/markup-compatibility/2006">
          <mc:Choice Requires="x14">
            <control shapeId="1108" r:id="rId72" name="Check Box 84">
              <controlPr defaultSize="0" autoFill="0" autoLine="0" autoPict="0" altText="">
                <anchor moveWithCells="1">
                  <from>
                    <xdr:col>1</xdr:col>
                    <xdr:colOff>9525</xdr:colOff>
                    <xdr:row>106</xdr:row>
                    <xdr:rowOff>0</xdr:rowOff>
                  </from>
                  <to>
                    <xdr:col>2</xdr:col>
                    <xdr:colOff>9525</xdr:colOff>
                    <xdr:row>107</xdr:row>
                    <xdr:rowOff>0</xdr:rowOff>
                  </to>
                </anchor>
              </controlPr>
            </control>
          </mc:Choice>
        </mc:AlternateContent>
        <mc:AlternateContent xmlns:mc="http://schemas.openxmlformats.org/markup-compatibility/2006">
          <mc:Choice Requires="x14">
            <control shapeId="1110" r:id="rId73" name="Check Box 86">
              <controlPr defaultSize="0" autoFill="0" autoLine="0" autoPict="0" altText="">
                <anchor moveWithCells="1">
                  <from>
                    <xdr:col>1</xdr:col>
                    <xdr:colOff>9525</xdr:colOff>
                    <xdr:row>115</xdr:row>
                    <xdr:rowOff>0</xdr:rowOff>
                  </from>
                  <to>
                    <xdr:col>2</xdr:col>
                    <xdr:colOff>9525</xdr:colOff>
                    <xdr:row>116</xdr:row>
                    <xdr:rowOff>0</xdr:rowOff>
                  </to>
                </anchor>
              </controlPr>
            </control>
          </mc:Choice>
        </mc:AlternateContent>
        <mc:AlternateContent xmlns:mc="http://schemas.openxmlformats.org/markup-compatibility/2006">
          <mc:Choice Requires="x14">
            <control shapeId="1111" r:id="rId74" name="Check Box 87">
              <controlPr defaultSize="0" autoFill="0" autoLine="0" autoPict="0" altText="">
                <anchor moveWithCells="1">
                  <from>
                    <xdr:col>1</xdr:col>
                    <xdr:colOff>9525</xdr:colOff>
                    <xdr:row>116</xdr:row>
                    <xdr:rowOff>0</xdr:rowOff>
                  </from>
                  <to>
                    <xdr:col>2</xdr:col>
                    <xdr:colOff>9525</xdr:colOff>
                    <xdr:row>117</xdr:row>
                    <xdr:rowOff>0</xdr:rowOff>
                  </to>
                </anchor>
              </controlPr>
            </control>
          </mc:Choice>
        </mc:AlternateContent>
        <mc:AlternateContent xmlns:mc="http://schemas.openxmlformats.org/markup-compatibility/2006">
          <mc:Choice Requires="x14">
            <control shapeId="1112" r:id="rId75" name="Check Box 88">
              <controlPr defaultSize="0" autoFill="0" autoLine="0" autoPict="0" altText="">
                <anchor moveWithCells="1">
                  <from>
                    <xdr:col>1</xdr:col>
                    <xdr:colOff>9525</xdr:colOff>
                    <xdr:row>117</xdr:row>
                    <xdr:rowOff>0</xdr:rowOff>
                  </from>
                  <to>
                    <xdr:col>2</xdr:col>
                    <xdr:colOff>9525</xdr:colOff>
                    <xdr:row>118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P</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dc:title>
  <dc:creator>DSHS HOPWA Program</dc:creator>
  <cp:lastModifiedBy>Warr,Dan (DSHS)</cp:lastModifiedBy>
  <cp:lastPrinted>2023-03-17T18:37:18Z</cp:lastPrinted>
  <dcterms:created xsi:type="dcterms:W3CDTF">2022-07-01T18:37:38Z</dcterms:created>
  <dcterms:modified xsi:type="dcterms:W3CDTF">2023-07-24T17:59:55Z</dcterms:modified>
</cp:coreProperties>
</file>