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HIV internet\internet.hivstd.dshs\hivstd\hopwa\files\"/>
    </mc:Choice>
  </mc:AlternateContent>
  <xr:revisionPtr revIDLastSave="0" documentId="8_{1D725007-D0B5-47DE-94A1-9A9091359A9E}" xr6:coauthVersionLast="47" xr6:coauthVersionMax="47" xr10:uidLastSave="{00000000-0000-0000-0000-000000000000}"/>
  <bookViews>
    <workbookView xWindow="810" yWindow="-120" windowWidth="28110" windowHeight="16440" xr2:uid="{3D1FE5E3-88A8-4790-8AEF-9FEBF557F71D}"/>
  </bookViews>
  <sheets>
    <sheet name="Form 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6" i="1" l="1"/>
  <c r="AJ50" i="1"/>
  <c r="AI50" i="1"/>
  <c r="AH47" i="1"/>
  <c r="AL46" i="1"/>
  <c r="AK46" i="1"/>
  <c r="AJ46" i="1"/>
  <c r="AI46" i="1"/>
  <c r="AH46" i="1"/>
  <c r="AH45" i="1"/>
  <c r="AH44" i="1"/>
  <c r="AH37" i="1"/>
  <c r="AH36" i="1"/>
  <c r="AH35" i="1"/>
  <c r="AH33" i="1"/>
  <c r="AG33" i="1"/>
  <c r="AG32" i="1"/>
  <c r="AG31" i="1"/>
  <c r="AG30" i="1"/>
  <c r="AH29" i="1"/>
  <c r="AG29" i="1"/>
  <c r="AG28" i="1"/>
  <c r="AG25" i="1"/>
  <c r="AG24" i="1"/>
  <c r="AG23" i="1"/>
  <c r="AG22" i="1"/>
  <c r="AG21" i="1"/>
  <c r="AG20" i="1"/>
  <c r="AG19" i="1"/>
  <c r="AG18" i="1"/>
  <c r="AG17" i="1"/>
  <c r="AG16" i="1"/>
  <c r="AG15" i="1"/>
  <c r="AG8" i="1"/>
  <c r="AF8" i="1"/>
  <c r="AE8" i="1"/>
  <c r="AD8" i="1"/>
  <c r="AJ29" i="1" l="1"/>
  <c r="AH15" i="1"/>
  <c r="AH52" i="1" s="1"/>
  <c r="A13" i="1"/>
  <c r="AK29" i="1"/>
  <c r="AH53" i="1" s="1"/>
  <c r="AL29" i="1"/>
  <c r="AI29" i="1"/>
  <c r="A50" i="1" l="1"/>
  <c r="AH50" i="1"/>
  <c r="AH48" i="1"/>
  <c r="A64" i="1" l="1"/>
</calcChain>
</file>

<file path=xl/sharedStrings.xml><?xml version="1.0" encoding="utf-8"?>
<sst xmlns="http://schemas.openxmlformats.org/spreadsheetml/2006/main" count="133" uniqueCount="106">
  <si>
    <t>Name</t>
  </si>
  <si>
    <t>Case Manager</t>
  </si>
  <si>
    <t>Address</t>
  </si>
  <si>
    <t>Contact</t>
  </si>
  <si>
    <r>
      <t xml:space="preserve">Client Name </t>
    </r>
    <r>
      <rPr>
        <b/>
        <sz val="8"/>
        <color theme="1" tint="0.14999847407452621"/>
        <rFont val="Calibri"/>
        <family val="2"/>
        <scheme val="minor"/>
      </rPr>
      <t>and/or</t>
    </r>
    <r>
      <rPr>
        <b/>
        <sz val="10"/>
        <color theme="1" tint="0.14999847407452621"/>
        <rFont val="Calibri"/>
        <family val="2"/>
        <scheme val="minor"/>
      </rPr>
      <t xml:space="preserve"> ID Number: </t>
    </r>
  </si>
  <si>
    <t>Housing Case Manager Name:</t>
  </si>
  <si>
    <t>Proposed Address:</t>
  </si>
  <si>
    <t>Property Contact:</t>
  </si>
  <si>
    <t>Standard</t>
  </si>
  <si>
    <t>Present</t>
  </si>
  <si>
    <t>Pass/Fail</t>
  </si>
  <si>
    <t>A / D</t>
  </si>
  <si>
    <r>
      <rPr>
        <i/>
        <sz val="10"/>
        <color theme="1"/>
        <rFont val="Calibri"/>
        <family val="2"/>
        <scheme val="minor"/>
      </rPr>
      <t>Structure and materials:</t>
    </r>
    <r>
      <rPr>
        <sz val="10"/>
        <color theme="1"/>
        <rFont val="Calibri"/>
        <family val="2"/>
        <scheme val="minor"/>
      </rPr>
      <t xml:space="preserve"> The structures must be structurally sound so as not to pose any threat to the health and safety of</t>
    </r>
  </si>
  <si>
    <t>A or D</t>
  </si>
  <si>
    <t>Y or N</t>
  </si>
  <si>
    <t>the occupants and so as to protect the residents from hazards.</t>
  </si>
  <si>
    <t>Y / N</t>
  </si>
  <si>
    <r>
      <rPr>
        <i/>
        <sz val="10"/>
        <color theme="1"/>
        <rFont val="Calibri"/>
        <family val="2"/>
        <scheme val="minor"/>
      </rPr>
      <t>Access:</t>
    </r>
    <r>
      <rPr>
        <sz val="10"/>
        <color theme="1"/>
        <rFont val="Calibri"/>
        <family val="2"/>
        <scheme val="minor"/>
      </rPr>
      <t xml:space="preserve"> The housing must be accessible and capable of being utilized without unauthorized use of other private properties.</t>
    </r>
  </si>
  <si>
    <t>Structures must provide alternate means of egress in case of fire.</t>
  </si>
  <si>
    <t>A</t>
  </si>
  <si>
    <t>Y</t>
  </si>
  <si>
    <r>
      <rPr>
        <i/>
        <sz val="10"/>
        <color theme="1"/>
        <rFont val="Calibri"/>
        <family val="2"/>
        <scheme val="minor"/>
      </rPr>
      <t>Space and security:</t>
    </r>
    <r>
      <rPr>
        <sz val="10"/>
        <color theme="1"/>
        <rFont val="Calibri"/>
        <family val="2"/>
        <scheme val="minor"/>
      </rPr>
      <t xml:space="preserve"> Each resident must be afforded adequate space and security for themselves and their belongings. An</t>
    </r>
  </si>
  <si>
    <t>D</t>
  </si>
  <si>
    <t>N</t>
  </si>
  <si>
    <t>acceptable place to sleep must be provided for each resident.</t>
  </si>
  <si>
    <r>
      <rPr>
        <i/>
        <sz val="10"/>
        <color theme="1"/>
        <rFont val="Calibri"/>
        <family val="2"/>
        <scheme val="minor"/>
      </rPr>
      <t>Interior air quality:</t>
    </r>
    <r>
      <rPr>
        <sz val="10"/>
        <color theme="1"/>
        <rFont val="Calibri"/>
        <family val="2"/>
        <scheme val="minor"/>
      </rPr>
      <t xml:space="preserve"> Every room or space must be provided with natural or mechanical ventilation. Structures must be free</t>
    </r>
  </si>
  <si>
    <t>of pollutants in the air at levels that threaten the health of residents.</t>
  </si>
  <si>
    <r>
      <rPr>
        <i/>
        <sz val="10"/>
        <color theme="1"/>
        <rFont val="Calibri"/>
        <family val="2"/>
        <scheme val="minor"/>
      </rPr>
      <t>Thermal environment:</t>
    </r>
    <r>
      <rPr>
        <sz val="10"/>
        <color theme="1"/>
        <rFont val="Calibri"/>
        <family val="2"/>
        <scheme val="minor"/>
      </rPr>
      <t xml:space="preserve"> The housing must have adequate heating and/or cooling facilities in proper operating condition.</t>
    </r>
  </si>
  <si>
    <r>
      <rPr>
        <i/>
        <sz val="10"/>
        <color theme="1"/>
        <rFont val="Calibri"/>
        <family val="2"/>
        <scheme val="minor"/>
      </rPr>
      <t>Water supply:</t>
    </r>
    <r>
      <rPr>
        <sz val="10"/>
        <color theme="1"/>
        <rFont val="Calibri"/>
        <family val="2"/>
        <scheme val="minor"/>
      </rPr>
      <t xml:space="preserve"> The water supply must be free from contamination at levels that threaten the health of individuals.</t>
    </r>
  </si>
  <si>
    <r>
      <rPr>
        <i/>
        <sz val="10"/>
        <color theme="1"/>
        <rFont val="Calibri"/>
        <family val="2"/>
        <scheme val="minor"/>
      </rPr>
      <t>Illumination and electricity:</t>
    </r>
    <r>
      <rPr>
        <sz val="10"/>
        <color theme="1"/>
        <rFont val="Calibri"/>
        <family val="2"/>
        <scheme val="minor"/>
      </rPr>
      <t xml:space="preserve"> The housing must have adequate natural or artificial illumination to permit normal indoor</t>
    </r>
  </si>
  <si>
    <t>activities and to support the health and safety of residents. Sufficient electrical sources must be provided to permit use of</t>
  </si>
  <si>
    <t>essential electrical appliances while assuring safety from fire.</t>
  </si>
  <si>
    <t>Lead</t>
  </si>
  <si>
    <t>Pamphlet</t>
  </si>
  <si>
    <t>Disclosure</t>
  </si>
  <si>
    <t>Assessment</t>
  </si>
  <si>
    <t>Owner/Renter</t>
  </si>
  <si>
    <r>
      <rPr>
        <i/>
        <sz val="10"/>
        <color theme="1"/>
        <rFont val="Calibri"/>
        <family val="2"/>
        <scheme val="minor"/>
      </rPr>
      <t>Food preparation and refuse disposal:</t>
    </r>
    <r>
      <rPr>
        <sz val="10"/>
        <color theme="1"/>
        <rFont val="Calibri"/>
        <family val="2"/>
        <scheme val="minor"/>
      </rPr>
      <t xml:space="preserve"> All food preparation areas must contain suitable space and equipment to store,</t>
    </r>
  </si>
  <si>
    <t>Exempt?</t>
  </si>
  <si>
    <t>Required</t>
  </si>
  <si>
    <t>Error</t>
  </si>
  <si>
    <t>prepare, and serve food in a sanitary manner.</t>
  </si>
  <si>
    <t>a</t>
  </si>
  <si>
    <r>
      <rPr>
        <i/>
        <sz val="10"/>
        <color theme="1"/>
        <rFont val="Calibri"/>
        <family val="2"/>
        <scheme val="minor"/>
      </rPr>
      <t>Sanitary condition:</t>
    </r>
    <r>
      <rPr>
        <sz val="10"/>
        <color theme="1"/>
        <rFont val="Calibri"/>
        <family val="2"/>
        <scheme val="minor"/>
      </rPr>
      <t xml:space="preserve"> The housing and any equipment must be maintained in sanitary condition.</t>
    </r>
  </si>
  <si>
    <t>b</t>
  </si>
  <si>
    <r>
      <rPr>
        <i/>
        <sz val="10"/>
        <color theme="1"/>
        <rFont val="Calibri"/>
        <family val="2"/>
        <scheme val="minor"/>
      </rPr>
      <t>Lead-based paint:</t>
    </r>
    <r>
      <rPr>
        <sz val="10"/>
        <color theme="1"/>
        <rFont val="Calibri"/>
        <family val="2"/>
        <scheme val="minor"/>
      </rPr>
      <t xml:space="preserve"> Unless otherwise </t>
    </r>
    <r>
      <rPr>
        <u/>
        <sz val="10"/>
        <color rgb="FF0563C1"/>
        <rFont val="Calibri"/>
        <family val="2"/>
        <scheme val="minor"/>
      </rPr>
      <t>exempt</t>
    </r>
    <r>
      <rPr>
        <sz val="10"/>
        <color theme="1"/>
        <rFont val="Calibri"/>
        <family val="2"/>
        <scheme val="minor"/>
      </rPr>
      <t xml:space="preserve">, if the structure was built prior to 1978, a child under the age of six is </t>
    </r>
    <r>
      <rPr>
        <u/>
        <sz val="10"/>
        <color rgb="FF0563C1"/>
        <rFont val="Calibri"/>
        <family val="2"/>
        <scheme val="minor"/>
      </rPr>
      <t>expected</t>
    </r>
  </si>
  <si>
    <t>c</t>
  </si>
  <si>
    <t>If exempt,</t>
  </si>
  <si>
    <r>
      <rPr>
        <u/>
        <sz val="10"/>
        <color rgb="FF0563C1"/>
        <rFont val="Calibri"/>
        <family val="2"/>
        <scheme val="minor"/>
      </rPr>
      <t>to reside</t>
    </r>
    <r>
      <rPr>
        <sz val="10"/>
        <color theme="1"/>
        <rFont val="Calibri"/>
        <family val="2"/>
        <scheme val="minor"/>
      </rPr>
      <t xml:space="preserve"> in the unit, and the property has a </t>
    </r>
    <r>
      <rPr>
        <u/>
        <sz val="10"/>
        <color rgb="FF0563C1"/>
        <rFont val="Calibri"/>
        <family val="2"/>
        <scheme val="minor"/>
      </rPr>
      <t>deteriorated paint</t>
    </r>
    <r>
      <rPr>
        <sz val="10"/>
        <color theme="1"/>
        <rFont val="Calibri"/>
        <family val="2"/>
        <scheme val="minor"/>
      </rPr>
      <t xml:space="preserve"> surface inside or outside the structure, the property cannot</t>
    </r>
  </si>
  <si>
    <t>d</t>
  </si>
  <si>
    <t>must be A</t>
  </si>
  <si>
    <r>
      <t xml:space="preserve">be approved until the surface is </t>
    </r>
    <r>
      <rPr>
        <u/>
        <sz val="10"/>
        <color rgb="FF0563C1"/>
        <rFont val="Calibri"/>
        <family val="2"/>
        <scheme val="minor"/>
      </rPr>
      <t>appropriately</t>
    </r>
    <r>
      <rPr>
        <sz val="10"/>
        <color theme="1"/>
        <rFont val="Calibri"/>
        <family val="2"/>
        <scheme val="minor"/>
      </rPr>
      <t xml:space="preserve"> </t>
    </r>
    <r>
      <rPr>
        <u/>
        <sz val="10"/>
        <color rgb="FF0563C1"/>
        <rFont val="Calibri"/>
        <family val="2"/>
        <scheme val="minor"/>
      </rPr>
      <t>controlled</t>
    </r>
    <r>
      <rPr>
        <sz val="10"/>
        <color theme="1"/>
        <rFont val="Calibri"/>
        <family val="2"/>
        <scheme val="minor"/>
      </rPr>
      <t xml:space="preserve"> and </t>
    </r>
    <r>
      <rPr>
        <u/>
        <sz val="10"/>
        <color rgb="FF0563C1"/>
        <rFont val="Calibri"/>
        <family val="2"/>
        <scheme val="minor"/>
      </rPr>
      <t>cleared</t>
    </r>
    <r>
      <rPr>
        <sz val="10"/>
        <color theme="1"/>
        <rFont val="Calibri"/>
        <family val="2"/>
        <scheme val="minor"/>
      </rPr>
      <t xml:space="preserve">. If a child under the age of six has an </t>
    </r>
    <r>
      <rPr>
        <u/>
        <sz val="10"/>
        <color rgb="FF0563C1"/>
        <rFont val="Calibri"/>
        <family val="2"/>
        <scheme val="minor"/>
      </rPr>
      <t>elevated blood</t>
    </r>
  </si>
  <si>
    <t>e</t>
  </si>
  <si>
    <r>
      <rPr>
        <u/>
        <sz val="10"/>
        <color rgb="FF0563C1"/>
        <rFont val="Calibri"/>
        <family val="2"/>
        <scheme val="minor"/>
      </rPr>
      <t>lead level</t>
    </r>
    <r>
      <rPr>
        <sz val="10"/>
        <color theme="1"/>
        <rFont val="Calibri"/>
        <family val="2"/>
        <scheme val="minor"/>
      </rPr>
      <t>, see the DSHS HOPWA Program Manual, Appendix B for additional instructions.</t>
    </r>
  </si>
  <si>
    <t>(</t>
  </si>
  <si>
    <t>Checks</t>
  </si>
  <si>
    <t xml:space="preserve"> a</t>
  </si>
  <si>
    <t>Enter the year the housing was built or most recently rehabilitated.</t>
  </si>
  <si>
    <t xml:space="preserve"> b</t>
  </si>
  <si>
    <t>Is the housing exempt</t>
  </si>
  <si>
    <t xml:space="preserve"> c</t>
  </si>
  <si>
    <t>Is the household the resident owner of the housing?</t>
  </si>
  <si>
    <t>from lead-based paint</t>
  </si>
  <si>
    <t xml:space="preserve"> d</t>
  </si>
  <si>
    <t>Will the household lease or sublease the housing from an owner?</t>
  </si>
  <si>
    <t>requirements?</t>
  </si>
  <si>
    <t xml:space="preserve"> e</t>
  </si>
  <si>
    <t>Is the housing assistance expected to continue for more than 100 cumulative days?</t>
  </si>
  <si>
    <r>
      <t xml:space="preserve">I have provided a </t>
    </r>
    <r>
      <rPr>
        <i/>
        <u/>
        <sz val="10"/>
        <color rgb="FF0563C1"/>
        <rFont val="Calibri"/>
        <family val="2"/>
        <scheme val="minor"/>
      </rPr>
      <t>“Protect Your Family from Lead in Your Home”</t>
    </r>
    <r>
      <rPr>
        <i/>
        <sz val="10"/>
        <color theme="0" tint="-0.499984740745262"/>
        <rFont val="Calibri"/>
        <family val="2"/>
        <scheme val="minor"/>
      </rPr>
      <t xml:space="preserve"> pamphlet to the household.</t>
    </r>
  </si>
  <si>
    <t>?</t>
  </si>
  <si>
    <r>
      <t xml:space="preserve">I have retained a "Disclosure of information on Lead-Based Paint </t>
    </r>
    <r>
      <rPr>
        <i/>
        <sz val="8"/>
        <color theme="0" tint="-0.499984740745262"/>
        <rFont val="Calibri"/>
        <family val="2"/>
        <scheme val="minor"/>
      </rPr>
      <t>and/or</t>
    </r>
    <r>
      <rPr>
        <i/>
        <sz val="10"/>
        <color theme="0" tint="-0.499984740745262"/>
        <rFont val="Calibri"/>
        <family val="2"/>
        <scheme val="minor"/>
      </rPr>
      <t xml:space="preserve"> Lead-Based Paint Hazards" (</t>
    </r>
    <r>
      <rPr>
        <i/>
        <u/>
        <sz val="10"/>
        <color rgb="FF0563C1"/>
        <rFont val="Calibri"/>
        <family val="2"/>
        <scheme val="minor"/>
      </rPr>
      <t>English</t>
    </r>
    <r>
      <rPr>
        <i/>
        <sz val="10"/>
        <color theme="0" tint="-0.499984740745262"/>
        <rFont val="Calibri"/>
        <family val="2"/>
        <scheme val="minor"/>
      </rPr>
      <t>|</t>
    </r>
    <r>
      <rPr>
        <i/>
        <u/>
        <sz val="10"/>
        <color rgb="FF0563C1"/>
        <rFont val="Calibri"/>
        <family val="2"/>
        <scheme val="minor"/>
      </rPr>
      <t>Spanish</t>
    </r>
    <r>
      <rPr>
        <i/>
        <sz val="10"/>
        <color theme="0" tint="-0.499984740745262"/>
        <rFont val="Calibri"/>
        <family val="2"/>
        <scheme val="minor"/>
      </rPr>
      <t>)</t>
    </r>
  </si>
  <si>
    <t>not, then the lessor and lessee have completed the disclosure, provided a copy to me, and I have attached it.</t>
  </si>
  <si>
    <r>
      <t xml:space="preserve">I have </t>
    </r>
    <r>
      <rPr>
        <i/>
        <u/>
        <sz val="10"/>
        <color rgb="FF0563C1"/>
        <rFont val="Calibri"/>
        <family val="2"/>
        <scheme val="minor"/>
      </rPr>
      <t>visually assessed</t>
    </r>
    <r>
      <rPr>
        <i/>
        <sz val="10"/>
        <color theme="0" tint="-0.499984740745262"/>
        <rFont val="Calibri"/>
        <family val="2"/>
        <scheme val="minor"/>
      </rPr>
      <t xml:space="preserve"> the housing and the owner has completed applicable </t>
    </r>
    <r>
      <rPr>
        <i/>
        <u/>
        <sz val="10"/>
        <color rgb="FF0563C1"/>
        <rFont val="Calibri"/>
        <family val="2"/>
        <scheme val="minor"/>
      </rPr>
      <t>hazard reduction requirements.</t>
    </r>
  </si>
  <si>
    <t>TBRA</t>
  </si>
  <si>
    <t>STRMU</t>
  </si>
  <si>
    <t>PHP</t>
  </si>
  <si>
    <t>Pass</t>
  </si>
  <si>
    <t>Fail</t>
  </si>
  <si>
    <t>Pass Error?</t>
  </si>
  <si>
    <t>Fail Error?</t>
  </si>
  <si>
    <r>
      <t xml:space="preserve">I am not a HUD certified inspector. I </t>
    </r>
    <r>
      <rPr>
        <b/>
        <u/>
        <sz val="10"/>
        <color theme="1"/>
        <rFont val="Calibri"/>
        <family val="2"/>
        <scheme val="minor"/>
      </rPr>
      <t>have</t>
    </r>
    <r>
      <rPr>
        <sz val="10"/>
        <color theme="1"/>
        <rFont val="Calibri"/>
        <family val="2"/>
        <scheme val="minor"/>
      </rPr>
      <t xml:space="preserve"> inspected the housing above to the best of my ability for the following activity(ies):</t>
    </r>
  </si>
  <si>
    <t>Must be A Error?</t>
  </si>
  <si>
    <r>
      <t>PHP</t>
    </r>
    <r>
      <rPr>
        <sz val="10"/>
        <color theme="1"/>
        <rFont val="Calibri"/>
        <family val="2"/>
        <scheme val="minor"/>
      </rPr>
      <t>*/**</t>
    </r>
  </si>
  <si>
    <t>*Pre-1978 &amp; yes to b &amp; e</t>
  </si>
  <si>
    <t>Cert 2 Needs Inspection Error?</t>
  </si>
  <si>
    <r>
      <t xml:space="preserve">I have found that this housing </t>
    </r>
    <r>
      <rPr>
        <b/>
        <u/>
        <sz val="10"/>
        <color rgb="FF262626"/>
        <rFont val="Calibri"/>
        <family val="2"/>
        <scheme val="minor"/>
      </rPr>
      <t>meets</t>
    </r>
    <r>
      <rPr>
        <sz val="10"/>
        <color rgb="FF262626"/>
        <rFont val="Calibri"/>
        <family val="2"/>
        <scheme val="minor"/>
      </rPr>
      <t xml:space="preserve"> all standards.</t>
    </r>
  </si>
  <si>
    <r>
      <t xml:space="preserve">I have found that this housing </t>
    </r>
    <r>
      <rPr>
        <b/>
        <u/>
        <sz val="10"/>
        <color rgb="FF262626"/>
        <rFont val="Calibri"/>
        <family val="2"/>
        <scheme val="minor"/>
      </rPr>
      <t>does not meet</t>
    </r>
    <r>
      <rPr>
        <sz val="10"/>
        <color rgb="FF262626"/>
        <rFont val="Calibri"/>
        <family val="2"/>
        <scheme val="minor"/>
      </rPr>
      <t xml:space="preserve"> all standards.</t>
    </r>
  </si>
  <si>
    <t>∙ ∙ ∙ ∙ ∙ ∙ ∙ ∙ ∙ ∙ OR ∙ ∙ ∙ ∙ ∙ ∙ ∙ ∙ ∙ ∙</t>
  </si>
  <si>
    <r>
      <t xml:space="preserve">I </t>
    </r>
    <r>
      <rPr>
        <b/>
        <u/>
        <sz val="10"/>
        <color rgb="FF262626"/>
        <rFont val="Calibri"/>
        <family val="2"/>
        <scheme val="minor"/>
      </rPr>
      <t>have not</t>
    </r>
    <r>
      <rPr>
        <sz val="10"/>
        <color rgb="FF262626"/>
        <rFont val="Calibri"/>
        <family val="2"/>
        <scheme val="minor"/>
      </rPr>
      <t xml:space="preserve"> inspected the housing above, but the household has confirmed that it </t>
    </r>
    <r>
      <rPr>
        <b/>
        <u/>
        <sz val="10"/>
        <color rgb="FF262626"/>
        <rFont val="Calibri"/>
        <family val="2"/>
        <scheme val="minor"/>
      </rPr>
      <t>meets</t>
    </r>
    <r>
      <rPr>
        <sz val="10"/>
        <color rgb="FF262626"/>
        <rFont val="Calibri"/>
        <family val="2"/>
        <scheme val="minor"/>
      </rPr>
      <t xml:space="preserve"> all standards for the following activity(ies):</t>
    </r>
  </si>
  <si>
    <t>Housing Case Manager Signature:</t>
  </si>
  <si>
    <t>Date:</t>
  </si>
  <si>
    <t>in the household's record. If the lease agreement already included a disclosure, then I have attached a copy. If it did</t>
  </si>
  <si>
    <r>
      <rPr>
        <i/>
        <sz val="10"/>
        <color theme="1"/>
        <rFont val="Calibri"/>
        <family val="2"/>
        <scheme val="minor"/>
      </rPr>
      <t>Carbon monoxide detection:</t>
    </r>
    <r>
      <rPr>
        <sz val="10"/>
        <color theme="1"/>
        <rFont val="Calibri"/>
        <family val="2"/>
        <scheme val="minor"/>
      </rPr>
      <t xml:space="preserve"> If equipped with combustion appliances or an attached garage, the housing must contain a</t>
    </r>
  </si>
  <si>
    <t>FBHA</t>
  </si>
  <si>
    <t>STRMU*</t>
  </si>
  <si>
    <t>**TBRA or FBHA &amp; PHP</t>
  </si>
  <si>
    <r>
      <rPr>
        <i/>
        <sz val="10"/>
        <color theme="1"/>
        <rFont val="Calibri"/>
        <family val="2"/>
        <scheme val="minor"/>
      </rPr>
      <t>Smoke detection:</t>
    </r>
    <r>
      <rPr>
        <sz val="10"/>
        <color theme="1"/>
        <rFont val="Calibri"/>
        <family val="2"/>
        <scheme val="minor"/>
      </rPr>
      <t xml:space="preserve"> The housing must contain a smoke detector; both inside and outside of sleeping areas; on each level.</t>
    </r>
  </si>
  <si>
    <t>carbon monoxide detector; outside each sleeping area; inside sleeping areas with combustion appliances; on each level.</t>
  </si>
  <si>
    <t>Assisted housing, including shared housing arrangements, must meet safety and sanitation standards and comply with applicable state</t>
  </si>
  <si>
    <t>Complete Form G before assisting a unit &amp; annual eligibility recertifications. Complete Form G if household residency has changed.</t>
  </si>
  <si>
    <t>Will a child under the age of six or pregnant person reside in the housing?</t>
  </si>
  <si>
    <t>Combustion appliances burn fuel for heating, cooking, or decorating (e.g., furnace, range, fireplace, etc.).</t>
  </si>
  <si>
    <t>and local housing codes, licensing provisions, and any other structural or operational requirements. Assisted housing must also meet all</t>
  </si>
  <si>
    <t>Habitability Standards, Lead Safe Housing Rules, Fire Safety Requirements, and Carbon Monoxide Safety Requirements. Housing assisted</t>
  </si>
  <si>
    <t>by TBRA or TSH require inspections. Housing assisted by STRMU or PHP do not require inspections, but households must certify their</t>
  </si>
  <si>
    <t>housing meets all standards and requirements. Mark each standard as A for approved or D for deficient.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</si>
</sst>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7" x14ac:knownFonts="1">
    <font>
      <sz val="11"/>
      <color theme="1"/>
      <name val="Calibri"/>
      <family val="2"/>
      <scheme val="minor"/>
    </font>
    <font>
      <b/>
      <i/>
      <sz val="8"/>
      <color theme="1"/>
      <name val="Calibri"/>
      <family val="2"/>
      <scheme val="minor"/>
    </font>
    <font>
      <sz val="8"/>
      <color theme="1"/>
      <name val="Calibri"/>
      <family val="2"/>
      <scheme val="minor"/>
    </font>
    <font>
      <sz val="10"/>
      <color theme="1"/>
      <name val="Calibri"/>
      <family val="2"/>
      <scheme val="minor"/>
    </font>
    <font>
      <sz val="2"/>
      <color theme="1"/>
      <name val="Calibri"/>
      <family val="2"/>
      <scheme val="minor"/>
    </font>
    <font>
      <b/>
      <sz val="10"/>
      <color theme="1" tint="0.14999847407452621"/>
      <name val="Calibri"/>
      <family val="2"/>
      <scheme val="minor"/>
    </font>
    <font>
      <b/>
      <sz val="8"/>
      <color theme="1" tint="0.14999847407452621"/>
      <name val="Calibri"/>
      <family val="2"/>
      <scheme val="minor"/>
    </font>
    <font>
      <i/>
      <sz val="10"/>
      <color theme="1"/>
      <name val="Calibri"/>
      <family val="2"/>
      <scheme val="minor"/>
    </font>
    <font>
      <b/>
      <sz val="10"/>
      <color theme="0"/>
      <name val="Calibri"/>
      <family val="2"/>
      <scheme val="minor"/>
    </font>
    <font>
      <u/>
      <sz val="10"/>
      <color rgb="FF0563C1"/>
      <name val="Calibri"/>
      <family val="2"/>
      <scheme val="minor"/>
    </font>
    <font>
      <sz val="20"/>
      <color theme="8"/>
      <name val="Wingdings 3"/>
      <family val="1"/>
      <charset val="2"/>
    </font>
    <font>
      <i/>
      <sz val="10"/>
      <color theme="0" tint="-0.499984740745262"/>
      <name val="Calibri"/>
      <family val="2"/>
      <scheme val="minor"/>
    </font>
    <font>
      <sz val="10"/>
      <color theme="8"/>
      <name val="Calibri"/>
      <family val="2"/>
      <scheme val="minor"/>
    </font>
    <font>
      <i/>
      <u/>
      <sz val="10"/>
      <color rgb="FF0563C1"/>
      <name val="Calibri"/>
      <family val="2"/>
      <scheme val="minor"/>
    </font>
    <font>
      <u/>
      <sz val="11"/>
      <color theme="10"/>
      <name val="Calibri"/>
      <family val="2"/>
      <scheme val="minor"/>
    </font>
    <font>
      <b/>
      <sz val="10"/>
      <color theme="0" tint="-0.499984740745262"/>
      <name val="Calibri"/>
      <family val="2"/>
      <scheme val="minor"/>
    </font>
    <font>
      <i/>
      <sz val="8"/>
      <color theme="0" tint="-0.499984740745262"/>
      <name val="Calibri"/>
      <family val="2"/>
      <scheme val="minor"/>
    </font>
    <font>
      <sz val="10"/>
      <color rgb="FFFF0000"/>
      <name val="Calibri"/>
      <family val="2"/>
      <scheme val="minor"/>
    </font>
    <font>
      <sz val="10"/>
      <color theme="0" tint="-0.499984740745262"/>
      <name val="Calibri"/>
      <family val="2"/>
      <scheme val="minor"/>
    </font>
    <font>
      <sz val="10"/>
      <color theme="1" tint="0.14999847407452621"/>
      <name val="Calibri"/>
      <family val="2"/>
      <scheme val="minor"/>
    </font>
    <font>
      <b/>
      <u/>
      <sz val="10"/>
      <color theme="1"/>
      <name val="Calibri"/>
      <family val="2"/>
      <scheme val="minor"/>
    </font>
    <font>
      <b/>
      <sz val="10"/>
      <color theme="1"/>
      <name val="Calibri"/>
      <family val="2"/>
      <scheme val="minor"/>
    </font>
    <font>
      <b/>
      <sz val="2"/>
      <color theme="1"/>
      <name val="Calibri"/>
      <family val="2"/>
      <scheme val="minor"/>
    </font>
    <font>
      <i/>
      <sz val="2"/>
      <color theme="1"/>
      <name val="Calibri"/>
      <family val="2"/>
      <scheme val="minor"/>
    </font>
    <font>
      <sz val="10"/>
      <color rgb="FF262626"/>
      <name val="Calibri"/>
      <family val="2"/>
      <scheme val="minor"/>
    </font>
    <font>
      <b/>
      <u/>
      <sz val="10"/>
      <color rgb="FF262626"/>
      <name val="Calibri"/>
      <family val="2"/>
      <scheme val="minor"/>
    </font>
    <font>
      <sz val="5"/>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59999389629810485"/>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theme="4" tint="0.39997558519241921"/>
      </left>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bottom style="thin">
        <color theme="0" tint="-0.14999847407452621"/>
      </bottom>
      <diagonal/>
    </border>
  </borders>
  <cellStyleXfs count="2">
    <xf numFmtId="0" fontId="0" fillId="0" borderId="0"/>
    <xf numFmtId="0" fontId="14" fillId="0" borderId="0" applyNumberFormat="0" applyFill="0" applyBorder="0" applyAlignment="0" applyProtection="0"/>
  </cellStyleXfs>
  <cellXfs count="88">
    <xf numFmtId="0" fontId="0" fillId="0" borderId="0" xfId="0"/>
    <xf numFmtId="0" fontId="2" fillId="0" borderId="0" xfId="0" applyFont="1"/>
    <xf numFmtId="0" fontId="3" fillId="0" borderId="0" xfId="0" applyFont="1"/>
    <xf numFmtId="0" fontId="4" fillId="0" borderId="0" xfId="0" applyFont="1"/>
    <xf numFmtId="0" fontId="5" fillId="0" borderId="0" xfId="0" applyFont="1" applyAlignment="1">
      <alignment horizontal="left" vertical="top"/>
    </xf>
    <xf numFmtId="0" fontId="3" fillId="0" borderId="0" xfId="0" applyFont="1" applyAlignment="1">
      <alignment horizontal="left"/>
    </xf>
    <xf numFmtId="0" fontId="5" fillId="0" borderId="0" xfId="0" applyFont="1" applyAlignment="1">
      <alignment horizontal="left"/>
    </xf>
    <xf numFmtId="0" fontId="3" fillId="3" borderId="0" xfId="0" applyFont="1" applyFill="1" applyAlignment="1">
      <alignment horizontal="right"/>
    </xf>
    <xf numFmtId="0" fontId="3" fillId="3" borderId="0" xfId="0" applyFont="1" applyFill="1"/>
    <xf numFmtId="0" fontId="3" fillId="4" borderId="0" xfId="0" applyFont="1" applyFill="1"/>
    <xf numFmtId="0" fontId="4" fillId="3" borderId="0" xfId="0" applyFont="1" applyFill="1"/>
    <xf numFmtId="0" fontId="4" fillId="4" borderId="0" xfId="0" applyFont="1" applyFill="1"/>
    <xf numFmtId="0" fontId="8" fillId="5" borderId="3" xfId="0" applyFont="1" applyFill="1" applyBorder="1"/>
    <xf numFmtId="0" fontId="8" fillId="5" borderId="4" xfId="0" applyFont="1" applyFill="1" applyBorder="1"/>
    <xf numFmtId="0" fontId="3" fillId="3" borderId="0" xfId="0" applyFont="1" applyFill="1" applyAlignment="1">
      <alignment horizontal="left"/>
    </xf>
    <xf numFmtId="0" fontId="3" fillId="6" borderId="3" xfId="0" applyFont="1" applyFill="1" applyBorder="1"/>
    <xf numFmtId="0" fontId="3" fillId="6" borderId="4" xfId="0" applyFont="1" applyFill="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7" borderId="0" xfId="0" applyFont="1" applyFill="1" applyAlignment="1">
      <alignment horizontal="right"/>
    </xf>
    <xf numFmtId="0" fontId="3" fillId="7" borderId="0" xfId="0" applyFont="1" applyFill="1"/>
    <xf numFmtId="0" fontId="3" fillId="8" borderId="0" xfId="0" applyFont="1" applyFill="1"/>
    <xf numFmtId="0" fontId="3" fillId="7" borderId="0" xfId="0" applyFont="1" applyFill="1" applyAlignment="1">
      <alignment horizontal="left"/>
    </xf>
    <xf numFmtId="0" fontId="3" fillId="8" borderId="0" xfId="0" applyFont="1" applyFill="1" applyAlignment="1">
      <alignment horizontal="left"/>
    </xf>
    <xf numFmtId="0" fontId="3" fillId="9" borderId="0" xfId="0" applyFont="1" applyFill="1"/>
    <xf numFmtId="0" fontId="3" fillId="9" borderId="0" xfId="0" applyFont="1" applyFill="1" applyAlignment="1">
      <alignment horizontal="left"/>
    </xf>
    <xf numFmtId="0" fontId="3" fillId="4" borderId="0" xfId="0" applyFont="1" applyFill="1" applyAlignment="1">
      <alignment horizontal="right"/>
    </xf>
    <xf numFmtId="0" fontId="11" fillId="0" borderId="0" xfId="0" applyFont="1" applyAlignment="1">
      <alignment horizontal="left"/>
    </xf>
    <xf numFmtId="0" fontId="11" fillId="0" borderId="0" xfId="0" applyFont="1"/>
    <xf numFmtId="0" fontId="3" fillId="4" borderId="0" xfId="0" applyFont="1" applyFill="1" applyAlignment="1" applyProtection="1">
      <alignment horizontal="left"/>
      <protection locked="0"/>
    </xf>
    <xf numFmtId="0" fontId="3" fillId="4" borderId="0" xfId="0" applyFont="1" applyFill="1" applyAlignment="1">
      <alignment horizontal="left"/>
    </xf>
    <xf numFmtId="0" fontId="12" fillId="0" borderId="0" xfId="0" applyFont="1" applyAlignment="1">
      <alignment horizontal="center" vertical="center"/>
    </xf>
    <xf numFmtId="0" fontId="15" fillId="0" borderId="0" xfId="1" applyFont="1" applyAlignment="1" applyProtection="1">
      <alignment horizontal="right"/>
    </xf>
    <xf numFmtId="0" fontId="17" fillId="0" borderId="0" xfId="0" applyFont="1"/>
    <xf numFmtId="0" fontId="18" fillId="0" borderId="0" xfId="0" applyFont="1" applyAlignment="1">
      <alignment horizontal="right"/>
    </xf>
    <xf numFmtId="0" fontId="3" fillId="3" borderId="0" xfId="0" applyFont="1" applyFill="1" applyAlignment="1">
      <alignment horizontal="left" vertical="top"/>
    </xf>
    <xf numFmtId="0" fontId="3" fillId="0" borderId="0" xfId="0" applyFont="1" applyAlignment="1">
      <alignment horizontal="right"/>
    </xf>
    <xf numFmtId="0" fontId="3" fillId="3" borderId="0" xfId="0" applyFont="1" applyFill="1" applyAlignment="1" applyProtection="1">
      <alignment horizontal="left" vertical="top"/>
      <protection locked="0"/>
    </xf>
    <xf numFmtId="0" fontId="3" fillId="8" borderId="0" xfId="0" applyFont="1" applyFill="1" applyAlignment="1">
      <alignment horizontal="right"/>
    </xf>
    <xf numFmtId="0" fontId="3" fillId="8" borderId="0" xfId="0" applyFont="1" applyFill="1" applyAlignment="1" applyProtection="1">
      <alignment horizontal="left"/>
      <protection locked="0"/>
    </xf>
    <xf numFmtId="0" fontId="19" fillId="0" borderId="0" xfId="0" applyFont="1" applyAlignment="1">
      <alignment horizontal="left" vertical="top"/>
    </xf>
    <xf numFmtId="0" fontId="3" fillId="9" borderId="0" xfId="0" applyFont="1" applyFill="1" applyAlignment="1">
      <alignment horizontal="right"/>
    </xf>
    <xf numFmtId="0" fontId="3" fillId="9" borderId="0" xfId="0" applyFont="1" applyFill="1" applyAlignment="1" applyProtection="1">
      <alignment horizontal="left"/>
      <protection locked="0"/>
    </xf>
    <xf numFmtId="0" fontId="3" fillId="10" borderId="0" xfId="0" applyFont="1" applyFill="1" applyAlignment="1">
      <alignment horizontal="left"/>
    </xf>
    <xf numFmtId="0" fontId="3" fillId="11" borderId="0" xfId="0" applyFont="1" applyFill="1" applyAlignment="1">
      <alignment horizontal="right"/>
    </xf>
    <xf numFmtId="0" fontId="3" fillId="11" borderId="0" xfId="0" applyFont="1" applyFill="1"/>
    <xf numFmtId="0" fontId="3" fillId="10" borderId="0" xfId="0" applyFont="1" applyFill="1" applyAlignment="1" applyProtection="1">
      <alignment horizontal="left"/>
      <protection locked="0"/>
    </xf>
    <xf numFmtId="0" fontId="4" fillId="11" borderId="0" xfId="0" applyFont="1" applyFill="1" applyAlignment="1">
      <alignment horizontal="right"/>
    </xf>
    <xf numFmtId="0" fontId="4" fillId="11" borderId="0" xfId="0" applyFont="1" applyFill="1"/>
    <xf numFmtId="0" fontId="4" fillId="10" borderId="0" xfId="0" applyFont="1" applyFill="1" applyAlignment="1">
      <alignment horizontal="left"/>
    </xf>
    <xf numFmtId="0" fontId="3" fillId="0" borderId="0" xfId="0" applyFont="1" applyAlignment="1">
      <alignment horizontal="left" vertical="top"/>
    </xf>
    <xf numFmtId="0" fontId="3" fillId="11" borderId="0" xfId="0" applyFont="1" applyFill="1" applyAlignment="1">
      <alignment horizontal="right" vertical="top"/>
    </xf>
    <xf numFmtId="0" fontId="3" fillId="11" borderId="0" xfId="0" applyFont="1" applyFill="1" applyAlignment="1">
      <alignment horizontal="left" vertical="top"/>
    </xf>
    <xf numFmtId="0" fontId="3" fillId="10" borderId="0" xfId="0" applyFont="1" applyFill="1" applyAlignment="1">
      <alignment horizontal="left" vertical="top"/>
    </xf>
    <xf numFmtId="0" fontId="4" fillId="9" borderId="0" xfId="0" applyFont="1" applyFill="1"/>
    <xf numFmtId="0" fontId="21" fillId="0" borderId="0" xfId="0" applyFont="1"/>
    <xf numFmtId="0" fontId="21" fillId="0" borderId="0" xfId="0" applyFont="1" applyAlignment="1">
      <alignment horizontal="left"/>
    </xf>
    <xf numFmtId="0" fontId="7" fillId="0" borderId="0" xfId="0" applyFont="1" applyAlignment="1">
      <alignment horizontal="left"/>
    </xf>
    <xf numFmtId="0" fontId="7" fillId="0" borderId="0" xfId="0" applyFont="1"/>
    <xf numFmtId="0" fontId="22" fillId="0" borderId="0" xfId="0" applyFont="1"/>
    <xf numFmtId="0" fontId="23" fillId="0" borderId="0" xfId="0" applyFont="1" applyAlignment="1">
      <alignment horizontal="left"/>
    </xf>
    <xf numFmtId="0" fontId="4" fillId="8" borderId="0" xfId="0" applyFont="1" applyFill="1"/>
    <xf numFmtId="0" fontId="24" fillId="0" borderId="0" xfId="0" applyFont="1"/>
    <xf numFmtId="0" fontId="21" fillId="0" borderId="0" xfId="0" applyFont="1" applyAlignment="1">
      <alignment horizontal="center" vertical="center"/>
    </xf>
    <xf numFmtId="0" fontId="22"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horizontal="left"/>
    </xf>
    <xf numFmtId="0" fontId="3" fillId="0" borderId="0" xfId="0" applyFont="1" applyFill="1" applyAlignment="1" applyProtection="1">
      <alignment horizontal="left"/>
    </xf>
    <xf numFmtId="0" fontId="4" fillId="0" borderId="0" xfId="0" applyFont="1" applyFill="1" applyAlignment="1" applyProtection="1">
      <alignment horizontal="left"/>
    </xf>
    <xf numFmtId="0" fontId="3" fillId="0" borderId="0" xfId="0" applyFont="1" applyFill="1" applyAlignment="1" applyProtection="1">
      <alignment horizontal="left" vertical="top"/>
    </xf>
    <xf numFmtId="0" fontId="4" fillId="0" borderId="0" xfId="0" applyFont="1" applyProtection="1"/>
    <xf numFmtId="0" fontId="3" fillId="0" borderId="0" xfId="0" applyFont="1" applyProtection="1"/>
    <xf numFmtId="0" fontId="26" fillId="0" borderId="0" xfId="0" applyFont="1"/>
    <xf numFmtId="0" fontId="11" fillId="0" borderId="0" xfId="0" applyFont="1" applyAlignment="1">
      <alignment horizontal="right" vertical="top"/>
    </xf>
    <xf numFmtId="0" fontId="3" fillId="0" borderId="0" xfId="0" applyFont="1" applyAlignment="1" applyProtection="1">
      <alignment horizontal="center"/>
      <protection locked="0"/>
    </xf>
    <xf numFmtId="0" fontId="1" fillId="0" borderId="0" xfId="0" applyFont="1" applyAlignment="1">
      <alignment horizontal="center"/>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2" borderId="0" xfId="0" applyFont="1" applyFill="1" applyAlignment="1">
      <alignment horizontal="center" vertical="top"/>
    </xf>
    <xf numFmtId="0" fontId="11" fillId="0" borderId="0" xfId="0" applyFont="1" applyAlignment="1" applyProtection="1">
      <alignment horizontal="center"/>
      <protection locked="0"/>
    </xf>
    <xf numFmtId="0" fontId="10" fillId="0" borderId="0" xfId="0" applyFont="1" applyAlignment="1">
      <alignment horizontal="center" vertical="center"/>
    </xf>
    <xf numFmtId="1" fontId="11" fillId="0" borderId="0" xfId="0" applyNumberFormat="1" applyFont="1" applyAlignment="1" applyProtection="1">
      <alignment horizontal="center"/>
      <protection locked="0"/>
    </xf>
    <xf numFmtId="0" fontId="11" fillId="0" borderId="7" xfId="0" applyFont="1" applyBorder="1" applyAlignment="1" applyProtection="1">
      <alignment horizontal="right"/>
      <protection locked="0"/>
    </xf>
    <xf numFmtId="0" fontId="3" fillId="0" borderId="0" xfId="0" applyFont="1" applyAlignment="1">
      <alignment horizontal="center" vertical="center"/>
    </xf>
    <xf numFmtId="0" fontId="21" fillId="0" borderId="0" xfId="0" applyFont="1" applyAlignment="1">
      <alignment horizontal="center" vertical="center"/>
    </xf>
    <xf numFmtId="164" fontId="3" fillId="0" borderId="1" xfId="0" applyNumberFormat="1" applyFont="1" applyBorder="1" applyAlignment="1" applyProtection="1">
      <alignment horizontal="center"/>
      <protection locked="0"/>
    </xf>
  </cellXfs>
  <cellStyles count="2">
    <cellStyle name="Hyperlink" xfId="1" builtinId="8"/>
    <cellStyle name="Normal" xfId="0" builtinId="0"/>
  </cellStyles>
  <dxfs count="144">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border>
        <left style="thin">
          <color theme="0"/>
        </left>
        <right style="thin">
          <color theme="0"/>
        </right>
        <top style="thin">
          <color theme="0"/>
        </top>
        <bottom style="thin">
          <color theme="0"/>
        </bottom>
      </border>
    </dxf>
    <dxf>
      <font>
        <color rgb="FF9C0006"/>
      </font>
      <fill>
        <patternFill>
          <bgColor rgb="FFFFC7CE"/>
        </patternFill>
      </fill>
      <border>
        <left style="thin">
          <color theme="0"/>
        </left>
        <right style="thin">
          <color theme="0"/>
        </right>
        <top style="thin">
          <color theme="0"/>
        </top>
        <bottom style="thin">
          <color theme="0"/>
        </bottom>
      </border>
    </dxf>
    <dxf>
      <font>
        <color rgb="FF9C5700"/>
      </font>
      <fill>
        <patternFill>
          <bgColor rgb="FFFFEB9C"/>
        </patternFill>
      </fill>
      <border>
        <left style="thin">
          <color theme="0"/>
        </left>
        <right style="thin">
          <color theme="0"/>
        </right>
        <top style="thin">
          <color theme="0"/>
        </top>
        <bottom style="thin">
          <color theme="0"/>
        </bottom>
      </border>
    </dxf>
    <dxf>
      <font>
        <color rgb="FF9C0006"/>
      </font>
      <fill>
        <patternFill>
          <bgColor rgb="FFFFC7CE"/>
        </patternFill>
      </fill>
      <border>
        <left style="thin">
          <color theme="0"/>
        </left>
        <right style="thin">
          <color theme="0"/>
        </right>
        <top style="thin">
          <color theme="0"/>
        </top>
        <bottom style="thin">
          <color theme="0"/>
        </bottom>
      </border>
    </dxf>
    <dxf>
      <font>
        <color rgb="FF9C0006"/>
      </font>
      <fill>
        <patternFill>
          <bgColor rgb="FFFFC7CE"/>
        </patternFill>
      </fill>
      <border>
        <left style="thin">
          <color theme="0"/>
        </left>
        <right style="thin">
          <color theme="0"/>
        </right>
        <top style="thin">
          <color theme="0"/>
        </top>
        <bottom style="thin">
          <color theme="0"/>
        </bottom>
      </border>
    </dxf>
    <dxf>
      <font>
        <color rgb="FF9C5700"/>
      </font>
      <fill>
        <patternFill>
          <bgColor rgb="FFFFEB9C"/>
        </patternFill>
      </fill>
      <border>
        <left style="thin">
          <color theme="0"/>
        </left>
        <right style="thin">
          <color theme="0"/>
        </right>
        <top style="thin">
          <color theme="0"/>
        </top>
        <bottom style="thin">
          <color theme="0"/>
        </bottom>
      </border>
    </dxf>
    <dxf>
      <font>
        <color rgb="FF9C0006"/>
      </font>
      <fill>
        <patternFill>
          <bgColor rgb="FFFFC7CE"/>
        </patternFill>
      </fill>
      <border>
        <left style="thin">
          <color theme="0"/>
        </left>
        <right style="thin">
          <color theme="0"/>
        </right>
        <top style="thin">
          <color theme="0"/>
        </top>
        <bottom style="thin">
          <color theme="0"/>
        </bottom>
      </border>
    </dxf>
    <dxf>
      <font>
        <color rgb="FF9C0006"/>
      </font>
      <fill>
        <patternFill>
          <bgColor rgb="FFFFC7CE"/>
        </patternFill>
      </fill>
      <border>
        <left style="thin">
          <color theme="0"/>
        </left>
        <right style="thin">
          <color theme="0"/>
        </right>
        <top style="thin">
          <color theme="0"/>
        </top>
        <bottom style="thin">
          <color theme="0"/>
        </bottom>
      </border>
    </dxf>
    <dxf>
      <font>
        <color rgb="FF9C5700"/>
      </font>
      <fill>
        <patternFill>
          <bgColor rgb="FFFFEB9C"/>
        </patternFill>
      </fill>
      <border>
        <left style="thin">
          <color theme="0"/>
        </left>
        <right style="thin">
          <color theme="0"/>
        </right>
        <top style="thin">
          <color theme="0"/>
        </top>
        <bottom style="thin">
          <color theme="0"/>
        </bottom>
      </border>
    </dxf>
    <dxf>
      <font>
        <color rgb="FF9C0006"/>
      </font>
      <fill>
        <patternFill>
          <bgColor rgb="FFFFC7CE"/>
        </patternFill>
      </fill>
      <border>
        <left style="thin">
          <color theme="0"/>
        </left>
        <right style="thin">
          <color theme="0"/>
        </right>
        <top style="thin">
          <color theme="0"/>
        </top>
        <bottom style="thin">
          <color theme="0"/>
        </bottom>
      </border>
    </dxf>
    <dxf>
      <font>
        <color rgb="FF9C5700"/>
      </font>
      <fill>
        <patternFill>
          <bgColor rgb="FFFFEB9C"/>
        </patternFill>
      </fill>
      <border>
        <left style="thin">
          <color theme="0"/>
        </left>
        <right style="thin">
          <color theme="0"/>
        </right>
        <top style="thin">
          <color theme="0"/>
        </top>
        <bottom style="thin">
          <color theme="0"/>
        </bottom>
      </border>
    </dxf>
    <dxf>
      <font>
        <color rgb="FF9C0006"/>
      </font>
      <fill>
        <patternFill>
          <bgColor rgb="FFFFC7CE"/>
        </patternFill>
      </fill>
      <border>
        <left style="thin">
          <color theme="0"/>
        </left>
        <right style="thin">
          <color theme="0"/>
        </right>
        <top style="thin">
          <color theme="0"/>
        </top>
        <bottom style="thin">
          <color theme="0"/>
        </bottom>
      </border>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font>
      <fill>
        <patternFill>
          <bgColor theme="0" tint="-0.14996795556505021"/>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i val="0"/>
      </font>
      <fill>
        <patternFill>
          <bgColor theme="0" tint="-0.14996795556505021"/>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G$44" lockText="1" noThreeD="1"/>
</file>

<file path=xl/ctrlProps/ctrlProp10.xml><?xml version="1.0" encoding="utf-8"?>
<formControlPr xmlns="http://schemas.microsoft.com/office/spreadsheetml/2009/9/main" objectType="CheckBox" fmlaLink="$AL$45" lockText="1" noThreeD="1"/>
</file>

<file path=xl/ctrlProps/ctrlProp11.xml><?xml version="1.0" encoding="utf-8"?>
<formControlPr xmlns="http://schemas.microsoft.com/office/spreadsheetml/2009/9/main" objectType="CheckBox" fmlaLink="$AG$35" lockText="1" noThreeD="1"/>
</file>

<file path=xl/ctrlProps/ctrlProp12.xml><?xml version="1.0" encoding="utf-8"?>
<formControlPr xmlns="http://schemas.microsoft.com/office/spreadsheetml/2009/9/main" objectType="CheckBox" fmlaLink="$AG$36" lockText="1" noThreeD="1"/>
</file>

<file path=xl/ctrlProps/ctrlProp13.xml><?xml version="1.0" encoding="utf-8"?>
<formControlPr xmlns="http://schemas.microsoft.com/office/spreadsheetml/2009/9/main" objectType="CheckBox" fmlaLink="$AG$37" lockText="1" noThreeD="1"/>
</file>

<file path=xl/ctrlProps/ctrlProp2.xml><?xml version="1.0" encoding="utf-8"?>
<formControlPr xmlns="http://schemas.microsoft.com/office/spreadsheetml/2009/9/main" objectType="CheckBox" fmlaLink="$AG$45" lockText="1" noThreeD="1"/>
</file>

<file path=xl/ctrlProps/ctrlProp3.xml><?xml version="1.0" encoding="utf-8"?>
<formControlPr xmlns="http://schemas.microsoft.com/office/spreadsheetml/2009/9/main" objectType="CheckBox" fmlaLink="$AG$46" lockText="1" noThreeD="1"/>
</file>

<file path=xl/ctrlProps/ctrlProp4.xml><?xml version="1.0" encoding="utf-8"?>
<formControlPr xmlns="http://schemas.microsoft.com/office/spreadsheetml/2009/9/main" objectType="CheckBox" fmlaLink="$AG$47" lockText="1" noThreeD="1"/>
</file>

<file path=xl/ctrlProps/ctrlProp5.xml><?xml version="1.0" encoding="utf-8"?>
<formControlPr xmlns="http://schemas.microsoft.com/office/spreadsheetml/2009/9/main" objectType="CheckBox" fmlaLink="$AJ$48" lockText="1" noThreeD="1"/>
</file>

<file path=xl/ctrlProps/ctrlProp6.xml><?xml version="1.0" encoding="utf-8"?>
<formControlPr xmlns="http://schemas.microsoft.com/office/spreadsheetml/2009/9/main" objectType="CheckBox" fmlaLink="$AI$48" lockText="1" noThreeD="1"/>
</file>

<file path=xl/ctrlProps/ctrlProp7.xml><?xml version="1.0" encoding="utf-8"?>
<formControlPr xmlns="http://schemas.microsoft.com/office/spreadsheetml/2009/9/main" objectType="CheckBox" fmlaLink="$AI$45" lockText="1" noThreeD="1"/>
</file>

<file path=xl/ctrlProps/ctrlProp8.xml><?xml version="1.0" encoding="utf-8"?>
<formControlPr xmlns="http://schemas.microsoft.com/office/spreadsheetml/2009/9/main" objectType="CheckBox" fmlaLink="$AJ$45" lockText="1" noThreeD="1"/>
</file>

<file path=xl/ctrlProps/ctrlProp9.xml><?xml version="1.0" encoding="utf-8"?>
<formControlPr xmlns="http://schemas.microsoft.com/office/spreadsheetml/2009/9/main" objectType="CheckBox" fmlaLink="$AK$45" lockText="1" noThreeD="1"/>
</file>

<file path=xl/drawings/_rels/drawing1.xml.rels><?xml version="1.0" encoding="UTF-8" standalone="yes"?>
<Relationships xmlns="http://schemas.openxmlformats.org/package/2006/relationships"><Relationship Id="rId8" Type="http://schemas.openxmlformats.org/officeDocument/2006/relationships/hyperlink" Target="https://www.ecfr.gov/current/title-24/subtitle-A/part-35#p-35.110(Elevated%20blood%20lead%20level)" TargetMode="External"/><Relationship Id="rId13" Type="http://schemas.openxmlformats.org/officeDocument/2006/relationships/hyperlink" Target="https://apps.hud.gov/offices/lead/training/visualassessment/h00101.htm" TargetMode="External"/><Relationship Id="rId3" Type="http://schemas.openxmlformats.org/officeDocument/2006/relationships/hyperlink" Target="https://www.ecfr.gov/current/title-24/subtitle-A/part-35#p-35.110(Deteriorated%20paint)" TargetMode="External"/><Relationship Id="rId7" Type="http://schemas.openxmlformats.org/officeDocument/2006/relationships/hyperlink" Target="https://www.ecfr.gov/current/title-24/section-35.1340" TargetMode="External"/><Relationship Id="rId12" Type="http://schemas.openxmlformats.org/officeDocument/2006/relationships/hyperlink" Target="https://www.ecfr.gov/current/title-24/subtitle-A/part-35#p-35.100(c)" TargetMode="External"/><Relationship Id="rId2" Type="http://schemas.openxmlformats.org/officeDocument/2006/relationships/hyperlink" Target="https://www.ecfr.gov/cgi-bin/retrieveECFR?gp=&amp;SID=bd30a1976e649e5a50a91925ee3abfe8&amp;mc=true&amp;n=pt24.1.35&amp;r=PART&amp;ty=HTML#se24.1.35_1110" TargetMode="External"/><Relationship Id="rId1" Type="http://schemas.openxmlformats.org/officeDocument/2006/relationships/hyperlink" Target="https://www.ecfr.gov/current/title-24/subtitle-A/part-35#p-35.110(Expected%20to%20reside)" TargetMode="External"/><Relationship Id="rId6" Type="http://schemas.openxmlformats.org/officeDocument/2006/relationships/hyperlink" Target="https://www.ecfr.gov/current/title-24/section-35.1330" TargetMode="External"/><Relationship Id="rId11" Type="http://schemas.openxmlformats.org/officeDocument/2006/relationships/hyperlink" Target="https://www.hud.gov/sites/documents/DOC_12346.PDF" TargetMode="External"/><Relationship Id="rId5" Type="http://schemas.openxmlformats.org/officeDocument/2006/relationships/hyperlink" Target="https://www.ecfr.gov/current/title-24/part-35/subpart-B" TargetMode="External"/><Relationship Id="rId10" Type="http://schemas.openxmlformats.org/officeDocument/2006/relationships/hyperlink" Target="https://www.hud.gov/sites/documents/DOC_12345.PDF" TargetMode="External"/><Relationship Id="rId4" Type="http://schemas.openxmlformats.org/officeDocument/2006/relationships/hyperlink" Target="https://www.ecfr.gov/cgi-bin/retrieveECFR?gp=&amp;SID=bd30a1976e649e5a50a91925ee3abfe8&amp;mc=true&amp;n=pt24.1.35&amp;r=PART&amp;ty=HTML#se24.1.35_1115" TargetMode="External"/><Relationship Id="rId9" Type="http://schemas.openxmlformats.org/officeDocument/2006/relationships/hyperlink" Target="https://www.epa.gov/lead/protect-your-family-lead-your-home-real-estate-disclosure" TargetMode="External"/></Relationships>
</file>

<file path=xl/drawings/drawing1.xml><?xml version="1.0" encoding="utf-8"?>
<xdr:wsDr xmlns:xdr="http://schemas.openxmlformats.org/drawingml/2006/spreadsheetDrawing" xmlns:a="http://schemas.openxmlformats.org/drawingml/2006/main">
  <xdr:twoCellAnchor>
    <xdr:from>
      <xdr:col>26</xdr:col>
      <xdr:colOff>61090</xdr:colOff>
      <xdr:row>30</xdr:row>
      <xdr:rowOff>0</xdr:rowOff>
    </xdr:from>
    <xdr:to>
      <xdr:col>27</xdr:col>
      <xdr:colOff>209550</xdr:colOff>
      <xdr:row>31</xdr:row>
      <xdr:rowOff>0</xdr:rowOff>
    </xdr:to>
    <xdr:sp macro="" textlink="">
      <xdr:nvSpPr>
        <xdr:cNvPr id="2" name="Rectangle 1">
          <a:hlinkClick xmlns:r="http://schemas.openxmlformats.org/officeDocument/2006/relationships" r:id="rId1" tooltip="See 24 CFR §35.110 for the definition of expected to reside."/>
          <a:extLst>
            <a:ext uri="{FF2B5EF4-FFF2-40B4-BE49-F238E27FC236}">
              <a16:creationId xmlns:a16="http://schemas.microsoft.com/office/drawing/2014/main" id="{00000000-0008-0000-0000-000002000000}"/>
            </a:ext>
          </a:extLst>
        </xdr:cNvPr>
        <xdr:cNvSpPr/>
      </xdr:nvSpPr>
      <xdr:spPr>
        <a:xfrm>
          <a:off x="6747640" y="4552950"/>
          <a:ext cx="40563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35800</xdr:colOff>
      <xdr:row>31</xdr:row>
      <xdr:rowOff>0</xdr:rowOff>
    </xdr:from>
    <xdr:to>
      <xdr:col>4</xdr:col>
      <xdr:colOff>235825</xdr:colOff>
      <xdr:row>32</xdr:row>
      <xdr:rowOff>0</xdr:rowOff>
    </xdr:to>
    <xdr:sp macro="" textlink="">
      <xdr:nvSpPr>
        <xdr:cNvPr id="3" name="Rectangle 2">
          <a:hlinkClick xmlns:r="http://schemas.openxmlformats.org/officeDocument/2006/relationships" r:id="rId2" tooltip="See 24 CFR §35.110 for the definition of expected to reside."/>
          <a:extLst>
            <a:ext uri="{FF2B5EF4-FFF2-40B4-BE49-F238E27FC236}">
              <a16:creationId xmlns:a16="http://schemas.microsoft.com/office/drawing/2014/main" id="{00000000-0008-0000-0000-000003000000}"/>
            </a:ext>
          </a:extLst>
        </xdr:cNvPr>
        <xdr:cNvSpPr/>
      </xdr:nvSpPr>
      <xdr:spPr>
        <a:xfrm>
          <a:off x="807325" y="4714875"/>
          <a:ext cx="457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22006</xdr:colOff>
      <xdr:row>31</xdr:row>
      <xdr:rowOff>0</xdr:rowOff>
    </xdr:from>
    <xdr:to>
      <xdr:col>15</xdr:col>
      <xdr:colOff>167508</xdr:colOff>
      <xdr:row>32</xdr:row>
      <xdr:rowOff>0</xdr:rowOff>
    </xdr:to>
    <xdr:sp macro="" textlink="">
      <xdr:nvSpPr>
        <xdr:cNvPr id="4" name="Rectangle 3">
          <a:hlinkClick xmlns:r="http://schemas.openxmlformats.org/officeDocument/2006/relationships" r:id="rId3" tooltip="See 24 CFR §35.110 for the definition of deteriorated paint."/>
          <a:extLst>
            <a:ext uri="{FF2B5EF4-FFF2-40B4-BE49-F238E27FC236}">
              <a16:creationId xmlns:a16="http://schemas.microsoft.com/office/drawing/2014/main" id="{00000000-0008-0000-0000-000004000000}"/>
            </a:ext>
          </a:extLst>
        </xdr:cNvPr>
        <xdr:cNvSpPr/>
      </xdr:nvSpPr>
      <xdr:spPr>
        <a:xfrm>
          <a:off x="3108106" y="4714875"/>
          <a:ext cx="917027"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97877</xdr:colOff>
      <xdr:row>30</xdr:row>
      <xdr:rowOff>0</xdr:rowOff>
    </xdr:from>
    <xdr:to>
      <xdr:col>11</xdr:col>
      <xdr:colOff>222688</xdr:colOff>
      <xdr:row>31</xdr:row>
      <xdr:rowOff>368</xdr:rowOff>
    </xdr:to>
    <xdr:sp macro="" textlink="">
      <xdr:nvSpPr>
        <xdr:cNvPr id="5" name="Rectangle 4">
          <a:hlinkClick xmlns:r="http://schemas.openxmlformats.org/officeDocument/2006/relationships" r:id="rId4" tooltip="See 24 CFR §35.115 for exemptions."/>
          <a:extLst>
            <a:ext uri="{FF2B5EF4-FFF2-40B4-BE49-F238E27FC236}">
              <a16:creationId xmlns:a16="http://schemas.microsoft.com/office/drawing/2014/main" id="{00000000-0008-0000-0000-000005000000}"/>
            </a:ext>
          </a:extLst>
        </xdr:cNvPr>
        <xdr:cNvSpPr/>
      </xdr:nvSpPr>
      <xdr:spPr>
        <a:xfrm>
          <a:off x="2669627" y="4552950"/>
          <a:ext cx="381986" cy="1622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203309</xdr:colOff>
      <xdr:row>32</xdr:row>
      <xdr:rowOff>0</xdr:rowOff>
    </xdr:from>
    <xdr:to>
      <xdr:col>12</xdr:col>
      <xdr:colOff>117913</xdr:colOff>
      <xdr:row>33</xdr:row>
      <xdr:rowOff>0</xdr:rowOff>
    </xdr:to>
    <xdr:sp macro="" textlink="">
      <xdr:nvSpPr>
        <xdr:cNvPr id="6" name="Rectangle 5">
          <a:hlinkClick xmlns:r="http://schemas.openxmlformats.org/officeDocument/2006/relationships" r:id="rId5" tooltip="See 24 CFR Subpart B for applicability of lead hazard reduction requirements."/>
          <a:extLst>
            <a:ext uri="{FF2B5EF4-FFF2-40B4-BE49-F238E27FC236}">
              <a16:creationId xmlns:a16="http://schemas.microsoft.com/office/drawing/2014/main" id="{00000000-0008-0000-0000-000006000000}"/>
            </a:ext>
          </a:extLst>
        </xdr:cNvPr>
        <xdr:cNvSpPr/>
      </xdr:nvSpPr>
      <xdr:spPr>
        <a:xfrm>
          <a:off x="2517884" y="4876800"/>
          <a:ext cx="686129"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188858</xdr:colOff>
      <xdr:row>32</xdr:row>
      <xdr:rowOff>0</xdr:rowOff>
    </xdr:from>
    <xdr:to>
      <xdr:col>14</xdr:col>
      <xdr:colOff>175721</xdr:colOff>
      <xdr:row>33</xdr:row>
      <xdr:rowOff>0</xdr:rowOff>
    </xdr:to>
    <xdr:sp macro="" textlink="">
      <xdr:nvSpPr>
        <xdr:cNvPr id="7" name="Rectangle 6">
          <a:hlinkClick xmlns:r="http://schemas.openxmlformats.org/officeDocument/2006/relationships" r:id="rId6" tooltip="See 24 CFR §35.1330 for a list of interim controls."/>
          <a:extLst>
            <a:ext uri="{FF2B5EF4-FFF2-40B4-BE49-F238E27FC236}">
              <a16:creationId xmlns:a16="http://schemas.microsoft.com/office/drawing/2014/main" id="{00000000-0008-0000-0000-000007000000}"/>
            </a:ext>
          </a:extLst>
        </xdr:cNvPr>
        <xdr:cNvSpPr/>
      </xdr:nvSpPr>
      <xdr:spPr>
        <a:xfrm>
          <a:off x="3274958" y="4876800"/>
          <a:ext cx="501213"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204295</xdr:colOff>
      <xdr:row>32</xdr:row>
      <xdr:rowOff>0</xdr:rowOff>
    </xdr:from>
    <xdr:to>
      <xdr:col>17</xdr:col>
      <xdr:colOff>52224</xdr:colOff>
      <xdr:row>33</xdr:row>
      <xdr:rowOff>0</xdr:rowOff>
    </xdr:to>
    <xdr:sp macro="" textlink="">
      <xdr:nvSpPr>
        <xdr:cNvPr id="8" name="Rectangle 7">
          <a:hlinkClick xmlns:r="http://schemas.openxmlformats.org/officeDocument/2006/relationships" r:id="rId7" tooltip="See 24 CFR §35.1340 for clearance requirements."/>
          <a:extLst>
            <a:ext uri="{FF2B5EF4-FFF2-40B4-BE49-F238E27FC236}">
              <a16:creationId xmlns:a16="http://schemas.microsoft.com/office/drawing/2014/main" id="{00000000-0008-0000-0000-000008000000}"/>
            </a:ext>
          </a:extLst>
        </xdr:cNvPr>
        <xdr:cNvSpPr/>
      </xdr:nvSpPr>
      <xdr:spPr>
        <a:xfrm>
          <a:off x="4061920" y="4876800"/>
          <a:ext cx="362279"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194770</xdr:colOff>
      <xdr:row>32</xdr:row>
      <xdr:rowOff>0</xdr:rowOff>
    </xdr:from>
    <xdr:to>
      <xdr:col>27</xdr:col>
      <xdr:colOff>190500</xdr:colOff>
      <xdr:row>33</xdr:row>
      <xdr:rowOff>0</xdr:rowOff>
    </xdr:to>
    <xdr:sp macro="" textlink="">
      <xdr:nvSpPr>
        <xdr:cNvPr id="9" name="Rectangle 8">
          <a:hlinkClick xmlns:r="http://schemas.openxmlformats.org/officeDocument/2006/relationships" r:id="rId8" tooltip="See 24 CFR §35.110 for the definition of Elevated Blood Lead Level."/>
          <a:extLst>
            <a:ext uri="{FF2B5EF4-FFF2-40B4-BE49-F238E27FC236}">
              <a16:creationId xmlns:a16="http://schemas.microsoft.com/office/drawing/2014/main" id="{00000000-0008-0000-0000-000009000000}"/>
            </a:ext>
          </a:extLst>
        </xdr:cNvPr>
        <xdr:cNvSpPr/>
      </xdr:nvSpPr>
      <xdr:spPr>
        <a:xfrm>
          <a:off x="6366970" y="4876800"/>
          <a:ext cx="76725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42369</xdr:colOff>
      <xdr:row>33</xdr:row>
      <xdr:rowOff>0</xdr:rowOff>
    </xdr:from>
    <xdr:to>
      <xdr:col>5</xdr:col>
      <xdr:colOff>1969</xdr:colOff>
      <xdr:row>34</xdr:row>
      <xdr:rowOff>0</xdr:rowOff>
    </xdr:to>
    <xdr:sp macro="" textlink="">
      <xdr:nvSpPr>
        <xdr:cNvPr id="10" name="Rectangle 9">
          <a:hlinkClick xmlns:r="http://schemas.openxmlformats.org/officeDocument/2006/relationships" r:id="rId8" tooltip="See 24 CFR §35.110 for the definition of Elevated Blood Lead Level."/>
          <a:extLst>
            <a:ext uri="{FF2B5EF4-FFF2-40B4-BE49-F238E27FC236}">
              <a16:creationId xmlns:a16="http://schemas.microsoft.com/office/drawing/2014/main" id="{00000000-0008-0000-0000-00000A000000}"/>
            </a:ext>
          </a:extLst>
        </xdr:cNvPr>
        <xdr:cNvSpPr/>
      </xdr:nvSpPr>
      <xdr:spPr>
        <a:xfrm>
          <a:off x="813894" y="5038725"/>
          <a:ext cx="4739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172764</xdr:colOff>
      <xdr:row>39</xdr:row>
      <xdr:rowOff>0</xdr:rowOff>
    </xdr:from>
    <xdr:to>
      <xdr:col>16</xdr:col>
      <xdr:colOff>192471</xdr:colOff>
      <xdr:row>40</xdr:row>
      <xdr:rowOff>0</xdr:rowOff>
    </xdr:to>
    <xdr:sp macro="" textlink="">
      <xdr:nvSpPr>
        <xdr:cNvPr id="11" name="Rectangle 10">
          <a:hlinkClick xmlns:r="http://schemas.openxmlformats.org/officeDocument/2006/relationships" r:id="rId9" tooltip="“Protect Your Family from Lead in Your Home”"/>
          <a:extLst>
            <a:ext uri="{FF2B5EF4-FFF2-40B4-BE49-F238E27FC236}">
              <a16:creationId xmlns:a16="http://schemas.microsoft.com/office/drawing/2014/main" id="{00000000-0008-0000-0000-00000B000000}"/>
            </a:ext>
          </a:extLst>
        </xdr:cNvPr>
        <xdr:cNvSpPr/>
      </xdr:nvSpPr>
      <xdr:spPr>
        <a:xfrm>
          <a:off x="1972989" y="6010275"/>
          <a:ext cx="2334282"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234840</xdr:colOff>
      <xdr:row>40</xdr:row>
      <xdr:rowOff>0</xdr:rowOff>
    </xdr:from>
    <xdr:to>
      <xdr:col>25</xdr:col>
      <xdr:colOff>76200</xdr:colOff>
      <xdr:row>41</xdr:row>
      <xdr:rowOff>2299</xdr:rowOff>
    </xdr:to>
    <xdr:sp macro="" textlink="">
      <xdr:nvSpPr>
        <xdr:cNvPr id="12" name="Rectangle 11">
          <a:hlinkClick xmlns:r="http://schemas.openxmlformats.org/officeDocument/2006/relationships" r:id="rId10" tooltip="English"/>
          <a:extLst>
            <a:ext uri="{FF2B5EF4-FFF2-40B4-BE49-F238E27FC236}">
              <a16:creationId xmlns:a16="http://schemas.microsoft.com/office/drawing/2014/main" id="{00000000-0008-0000-0000-00000C000000}"/>
            </a:ext>
          </a:extLst>
        </xdr:cNvPr>
        <xdr:cNvSpPr/>
      </xdr:nvSpPr>
      <xdr:spPr>
        <a:xfrm>
          <a:off x="6149865" y="6172200"/>
          <a:ext cx="355710" cy="1642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214477</xdr:colOff>
      <xdr:row>40</xdr:row>
      <xdr:rowOff>0</xdr:rowOff>
    </xdr:from>
    <xdr:to>
      <xdr:col>27</xdr:col>
      <xdr:colOff>95250</xdr:colOff>
      <xdr:row>41</xdr:row>
      <xdr:rowOff>2299</xdr:rowOff>
    </xdr:to>
    <xdr:sp macro="" textlink="">
      <xdr:nvSpPr>
        <xdr:cNvPr id="13" name="Rectangle 12">
          <a:hlinkClick xmlns:r="http://schemas.openxmlformats.org/officeDocument/2006/relationships" r:id="rId11" tooltip="Spanish"/>
          <a:extLst>
            <a:ext uri="{FF2B5EF4-FFF2-40B4-BE49-F238E27FC236}">
              <a16:creationId xmlns:a16="http://schemas.microsoft.com/office/drawing/2014/main" id="{00000000-0008-0000-0000-00000D000000}"/>
            </a:ext>
          </a:extLst>
        </xdr:cNvPr>
        <xdr:cNvSpPr/>
      </xdr:nvSpPr>
      <xdr:spPr>
        <a:xfrm>
          <a:off x="6643852" y="6172200"/>
          <a:ext cx="395123" cy="1642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115614</xdr:colOff>
      <xdr:row>43</xdr:row>
      <xdr:rowOff>0</xdr:rowOff>
    </xdr:from>
    <xdr:to>
      <xdr:col>25</xdr:col>
      <xdr:colOff>155028</xdr:colOff>
      <xdr:row>44</xdr:row>
      <xdr:rowOff>0</xdr:rowOff>
    </xdr:to>
    <xdr:sp macro="" textlink="">
      <xdr:nvSpPr>
        <xdr:cNvPr id="14" name="Rectangle 13">
          <a:hlinkClick xmlns:r="http://schemas.openxmlformats.org/officeDocument/2006/relationships" r:id="rId12" tooltip="See 24 CFR §35.100(c) for a table of applicable lead hazard reduction requirements."/>
          <a:extLst>
            <a:ext uri="{FF2B5EF4-FFF2-40B4-BE49-F238E27FC236}">
              <a16:creationId xmlns:a16="http://schemas.microsoft.com/office/drawing/2014/main" id="{00000000-0008-0000-0000-00000E000000}"/>
            </a:ext>
          </a:extLst>
        </xdr:cNvPr>
        <xdr:cNvSpPr/>
      </xdr:nvSpPr>
      <xdr:spPr>
        <a:xfrm>
          <a:off x="5001939" y="6657975"/>
          <a:ext cx="1582464"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51</xdr:row>
          <xdr:rowOff>0</xdr:rowOff>
        </xdr:from>
        <xdr:to>
          <xdr:col>1</xdr:col>
          <xdr:colOff>9525</xdr:colOff>
          <xdr:row>52</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58</xdr:row>
          <xdr:rowOff>0</xdr:rowOff>
        </xdr:from>
        <xdr:to>
          <xdr:col>1</xdr:col>
          <xdr:colOff>9525</xdr:colOff>
          <xdr:row>59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0</xdr:rowOff>
        </xdr:from>
        <xdr:to>
          <xdr:col>2</xdr:col>
          <xdr:colOff>9525</xdr:colOff>
          <xdr:row>55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54</xdr:row>
          <xdr:rowOff>0</xdr:rowOff>
        </xdr:from>
        <xdr:to>
          <xdr:col>14</xdr:col>
          <xdr:colOff>9525</xdr:colOff>
          <xdr:row>55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59</xdr:row>
          <xdr:rowOff>0</xdr:rowOff>
        </xdr:from>
        <xdr:to>
          <xdr:col>6</xdr:col>
          <xdr:colOff>9525</xdr:colOff>
          <xdr:row>60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59</xdr:row>
          <xdr:rowOff>0</xdr:rowOff>
        </xdr:from>
        <xdr:to>
          <xdr:col>2</xdr:col>
          <xdr:colOff>9525</xdr:colOff>
          <xdr:row>60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52</xdr:row>
          <xdr:rowOff>0</xdr:rowOff>
        </xdr:from>
        <xdr:to>
          <xdr:col>2</xdr:col>
          <xdr:colOff>9525</xdr:colOff>
          <xdr:row>53</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0</xdr:rowOff>
        </xdr:from>
        <xdr:to>
          <xdr:col>6</xdr:col>
          <xdr:colOff>9525</xdr:colOff>
          <xdr:row>53</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0</xdr:rowOff>
        </xdr:from>
        <xdr:to>
          <xdr:col>10</xdr:col>
          <xdr:colOff>9525</xdr:colOff>
          <xdr:row>53</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52</xdr:row>
          <xdr:rowOff>0</xdr:rowOff>
        </xdr:from>
        <xdr:to>
          <xdr:col>14</xdr:col>
          <xdr:colOff>9525</xdr:colOff>
          <xdr:row>53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39</xdr:row>
          <xdr:rowOff>0</xdr:rowOff>
        </xdr:from>
        <xdr:to>
          <xdr:col>4</xdr:col>
          <xdr:colOff>9525</xdr:colOff>
          <xdr:row>40</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0</xdr:rowOff>
        </xdr:from>
        <xdr:to>
          <xdr:col>4</xdr:col>
          <xdr:colOff>9525</xdr:colOff>
          <xdr:row>41</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43</xdr:row>
          <xdr:rowOff>0</xdr:rowOff>
        </xdr:from>
        <xdr:to>
          <xdr:col>4</xdr:col>
          <xdr:colOff>9525</xdr:colOff>
          <xdr:row>44</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125329</xdr:colOff>
      <xdr:row>43</xdr:row>
      <xdr:rowOff>0</xdr:rowOff>
    </xdr:from>
    <xdr:to>
      <xdr:col>8</xdr:col>
      <xdr:colOff>230606</xdr:colOff>
      <xdr:row>44</xdr:row>
      <xdr:rowOff>0</xdr:rowOff>
    </xdr:to>
    <xdr:sp macro="" textlink="">
      <xdr:nvSpPr>
        <xdr:cNvPr id="30" name="Rectangle 29">
          <a:hlinkClick xmlns:r="http://schemas.openxmlformats.org/officeDocument/2006/relationships" r:id="rId13" tooltip="HUD Lead-Based Paint Visual Assessment Training Course"/>
          <a:extLst>
            <a:ext uri="{FF2B5EF4-FFF2-40B4-BE49-F238E27FC236}">
              <a16:creationId xmlns:a16="http://schemas.microsoft.com/office/drawing/2014/main" id="{00000000-0008-0000-0000-00001E000000}"/>
            </a:ext>
          </a:extLst>
        </xdr:cNvPr>
        <xdr:cNvSpPr/>
      </xdr:nvSpPr>
      <xdr:spPr>
        <a:xfrm>
          <a:off x="1411204" y="6657975"/>
          <a:ext cx="876802"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61721-D47F-4BE5-9C59-1BAE44D6B7F3}">
  <dimension ref="A1:BB64"/>
  <sheetViews>
    <sheetView showGridLines="0" tabSelected="1" showRuler="0" view="pageLayout" zoomScaleNormal="100" workbookViewId="0">
      <selection activeCell="H8" sqref="H8:AB8"/>
    </sheetView>
  </sheetViews>
  <sheetFormatPr defaultColWidth="9.140625" defaultRowHeight="12.75" x14ac:dyDescent="0.2"/>
  <cols>
    <col min="1" max="28" width="3.5703125" style="2" customWidth="1"/>
    <col min="29" max="29" width="9.140625" style="2" customWidth="1"/>
    <col min="30" max="38" width="9.140625" style="2" hidden="1" customWidth="1"/>
    <col min="39" max="46" width="9.140625" style="2" customWidth="1"/>
    <col min="47" max="16384" width="9.140625" style="2"/>
  </cols>
  <sheetData>
    <row r="1" spans="1:34" s="1" customFormat="1" ht="11.25" x14ac:dyDescent="0.2">
      <c r="A1" s="77" t="s">
        <v>99</v>
      </c>
      <c r="B1" s="77"/>
      <c r="C1" s="77"/>
      <c r="D1" s="77"/>
      <c r="E1" s="77"/>
      <c r="F1" s="77"/>
      <c r="G1" s="77"/>
      <c r="H1" s="77"/>
      <c r="I1" s="77"/>
      <c r="J1" s="77"/>
      <c r="K1" s="77"/>
      <c r="L1" s="77"/>
      <c r="M1" s="77"/>
      <c r="N1" s="77"/>
      <c r="O1" s="77"/>
      <c r="P1" s="77"/>
      <c r="Q1" s="77"/>
      <c r="R1" s="77"/>
      <c r="S1" s="77"/>
      <c r="T1" s="77"/>
      <c r="U1" s="77"/>
      <c r="V1" s="77"/>
      <c r="W1" s="77"/>
      <c r="X1" s="77"/>
      <c r="Y1" s="77"/>
      <c r="Z1" s="77"/>
      <c r="AA1" s="77"/>
      <c r="AB1" s="77"/>
    </row>
    <row r="2" spans="1:34" x14ac:dyDescent="0.2">
      <c r="A2" s="2" t="s">
        <v>98</v>
      </c>
    </row>
    <row r="3" spans="1:34" x14ac:dyDescent="0.2">
      <c r="A3" s="2" t="s">
        <v>102</v>
      </c>
    </row>
    <row r="4" spans="1:34" x14ac:dyDescent="0.2">
      <c r="A4" s="2" t="s">
        <v>103</v>
      </c>
    </row>
    <row r="5" spans="1:34" x14ac:dyDescent="0.2">
      <c r="A5" s="2" t="s">
        <v>104</v>
      </c>
    </row>
    <row r="6" spans="1:34" x14ac:dyDescent="0.2">
      <c r="A6" s="2" t="s">
        <v>105</v>
      </c>
      <c r="AD6" s="2" t="s">
        <v>0</v>
      </c>
      <c r="AE6" s="2" t="s">
        <v>1</v>
      </c>
      <c r="AF6" s="2" t="s">
        <v>2</v>
      </c>
      <c r="AG6" s="2" t="s">
        <v>3</v>
      </c>
    </row>
    <row r="7" spans="1:34" s="3" customFormat="1" ht="5.25" x14ac:dyDescent="0.15"/>
    <row r="8" spans="1:34" x14ac:dyDescent="0.2">
      <c r="A8" s="4" t="s">
        <v>4</v>
      </c>
      <c r="H8" s="78"/>
      <c r="I8" s="78"/>
      <c r="J8" s="78"/>
      <c r="K8" s="78"/>
      <c r="L8" s="78"/>
      <c r="M8" s="78"/>
      <c r="N8" s="78"/>
      <c r="O8" s="78"/>
      <c r="P8" s="78"/>
      <c r="Q8" s="78"/>
      <c r="R8" s="78"/>
      <c r="S8" s="78"/>
      <c r="T8" s="78"/>
      <c r="U8" s="78"/>
      <c r="V8" s="78"/>
      <c r="W8" s="78"/>
      <c r="X8" s="78"/>
      <c r="Y8" s="78"/>
      <c r="Z8" s="78"/>
      <c r="AA8" s="78"/>
      <c r="AB8" s="78"/>
      <c r="AD8" s="5">
        <f>IF(H8="",0,1)</f>
        <v>0</v>
      </c>
      <c r="AE8" s="5">
        <f>IF(H9="",0,1)</f>
        <v>0</v>
      </c>
      <c r="AF8" s="5">
        <f>IF(H10="",0,1)</f>
        <v>0</v>
      </c>
      <c r="AG8" s="5">
        <f>IF(H11="",0,1)</f>
        <v>0</v>
      </c>
    </row>
    <row r="9" spans="1:34" x14ac:dyDescent="0.2">
      <c r="A9" s="6" t="s">
        <v>5</v>
      </c>
      <c r="H9" s="79"/>
      <c r="I9" s="79"/>
      <c r="J9" s="79"/>
      <c r="K9" s="79"/>
      <c r="L9" s="79"/>
      <c r="M9" s="79"/>
      <c r="N9" s="79"/>
      <c r="O9" s="79"/>
      <c r="P9" s="79"/>
      <c r="Q9" s="79"/>
      <c r="R9" s="79"/>
      <c r="S9" s="79"/>
      <c r="T9" s="79"/>
      <c r="U9" s="79"/>
      <c r="V9" s="79"/>
      <c r="W9" s="79"/>
      <c r="X9" s="79"/>
      <c r="Y9" s="79"/>
      <c r="Z9" s="79"/>
      <c r="AA9" s="79"/>
      <c r="AB9" s="79"/>
    </row>
    <row r="10" spans="1:34" x14ac:dyDescent="0.2">
      <c r="A10" s="6" t="s">
        <v>6</v>
      </c>
      <c r="H10" s="78"/>
      <c r="I10" s="78"/>
      <c r="J10" s="78"/>
      <c r="K10" s="78"/>
      <c r="L10" s="78"/>
      <c r="M10" s="78"/>
      <c r="N10" s="78"/>
      <c r="O10" s="78"/>
      <c r="P10" s="78"/>
      <c r="Q10" s="78"/>
      <c r="R10" s="78"/>
      <c r="S10" s="78"/>
      <c r="T10" s="78"/>
      <c r="U10" s="78"/>
      <c r="V10" s="78"/>
      <c r="W10" s="78"/>
      <c r="X10" s="78"/>
      <c r="Y10" s="78"/>
      <c r="Z10" s="78"/>
      <c r="AA10" s="78"/>
      <c r="AB10" s="78"/>
    </row>
    <row r="11" spans="1:34" x14ac:dyDescent="0.2">
      <c r="A11" s="6" t="s">
        <v>7</v>
      </c>
      <c r="H11" s="78"/>
      <c r="I11" s="78"/>
      <c r="J11" s="78"/>
      <c r="K11" s="78"/>
      <c r="L11" s="78"/>
      <c r="M11" s="78"/>
      <c r="N11" s="78"/>
      <c r="O11" s="78"/>
      <c r="P11" s="78"/>
      <c r="Q11" s="78"/>
      <c r="R11" s="78"/>
      <c r="S11" s="78"/>
      <c r="T11" s="78"/>
      <c r="U11" s="78"/>
      <c r="V11" s="78"/>
      <c r="W11" s="78"/>
      <c r="X11" s="78"/>
      <c r="Y11" s="78"/>
      <c r="Z11" s="78"/>
      <c r="AA11" s="78"/>
      <c r="AB11" s="78"/>
    </row>
    <row r="12" spans="1:34" s="3" customFormat="1" ht="5.25" x14ac:dyDescent="0.15"/>
    <row r="13" spans="1:34" x14ac:dyDescent="0.2">
      <c r="A13" s="80" t="str">
        <f>IF(SUM(AD8:AG8)=0,"Let's get started! Enter a client name and/or ID number.",IF(AD8=0,"Enter a client name and/or ID number.",IF(AE8=0,"Enter a housing case manager name.",IF(AF8=0,"Enter the address of the proposed unit.",IF(AG8=0,"Enter the name and contact information of the proposed unit's owner/representative.","Habitability Standards and Additional Requirements")))))</f>
        <v>Let's get started! Enter a client name and/or ID number.</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F13" s="7" t="s">
        <v>8</v>
      </c>
      <c r="AG13" s="8" t="s">
        <v>9</v>
      </c>
      <c r="AH13" s="9" t="s">
        <v>10</v>
      </c>
    </row>
    <row r="14" spans="1:34" s="3" customFormat="1" ht="5.25" x14ac:dyDescent="0.15">
      <c r="AF14" s="10"/>
      <c r="AG14" s="10"/>
      <c r="AH14" s="11"/>
    </row>
    <row r="15" spans="1:34" x14ac:dyDescent="0.2">
      <c r="A15" s="76" t="s">
        <v>11</v>
      </c>
      <c r="B15" s="76"/>
      <c r="C15" s="2">
        <v>1</v>
      </c>
      <c r="D15" s="2" t="s">
        <v>12</v>
      </c>
      <c r="AD15" s="12" t="s">
        <v>13</v>
      </c>
      <c r="AE15" s="13" t="s">
        <v>14</v>
      </c>
      <c r="AF15" s="8">
        <v>1</v>
      </c>
      <c r="AG15" s="14">
        <f>IF(OR(A15="A",A15="D"),1,0)</f>
        <v>0</v>
      </c>
      <c r="AH15" s="9" t="str">
        <f>IF(SUM(AG15:AG26)=12,IF(AND(A15="A",A17="A",A19="A",A21="A",A23="A",A24="A",A25="A",A28="A",A30="A",A31="A",A45="A",A46="A"),"Pass",IF(OR(A15="D",A17="D",A19="D",A21="D",A23="D",A24="D",A25="D",A28="D",A30="D",A31="D",A45="D",A46="D"),"Fail")),"Incomplete")</f>
        <v>Incomplete</v>
      </c>
    </row>
    <row r="16" spans="1:34" x14ac:dyDescent="0.2">
      <c r="D16" s="2" t="s">
        <v>15</v>
      </c>
      <c r="AD16" s="15" t="s">
        <v>11</v>
      </c>
      <c r="AE16" s="16" t="s">
        <v>16</v>
      </c>
      <c r="AF16" s="8">
        <v>2</v>
      </c>
      <c r="AG16" s="14">
        <f>IF(OR(A17="A",A17="D"),1,0)</f>
        <v>0</v>
      </c>
    </row>
    <row r="17" spans="1:38" x14ac:dyDescent="0.2">
      <c r="A17" s="76" t="s">
        <v>11</v>
      </c>
      <c r="B17" s="76"/>
      <c r="C17" s="2">
        <v>2</v>
      </c>
      <c r="D17" s="2" t="s">
        <v>17</v>
      </c>
      <c r="AD17" s="17"/>
      <c r="AE17" s="18"/>
      <c r="AF17" s="8">
        <v>3</v>
      </c>
      <c r="AG17" s="14">
        <f>IF(OR(A19="A",A19="D"),1,0)</f>
        <v>0</v>
      </c>
    </row>
    <row r="18" spans="1:38" x14ac:dyDescent="0.2">
      <c r="D18" s="2" t="s">
        <v>18</v>
      </c>
      <c r="AD18" s="15" t="s">
        <v>19</v>
      </c>
      <c r="AE18" s="16" t="s">
        <v>20</v>
      </c>
      <c r="AF18" s="8">
        <v>4</v>
      </c>
      <c r="AG18" s="14">
        <f>IF(OR(A21="A",A21="D"),1,0)</f>
        <v>0</v>
      </c>
    </row>
    <row r="19" spans="1:38" x14ac:dyDescent="0.2">
      <c r="A19" s="76" t="s">
        <v>11</v>
      </c>
      <c r="B19" s="76"/>
      <c r="C19" s="2">
        <v>3</v>
      </c>
      <c r="D19" s="2" t="s">
        <v>21</v>
      </c>
      <c r="AD19" s="19" t="s">
        <v>22</v>
      </c>
      <c r="AE19" s="20" t="s">
        <v>23</v>
      </c>
      <c r="AF19" s="8">
        <v>5</v>
      </c>
      <c r="AG19" s="14">
        <f>IF(OR(A23="A",A23="D"),1,0)</f>
        <v>0</v>
      </c>
    </row>
    <row r="20" spans="1:38" x14ac:dyDescent="0.2">
      <c r="D20" s="2" t="s">
        <v>24</v>
      </c>
      <c r="AF20" s="8">
        <v>6</v>
      </c>
      <c r="AG20" s="14">
        <f>IF(OR(A24="A",A24="D"),1,0)</f>
        <v>0</v>
      </c>
    </row>
    <row r="21" spans="1:38" x14ac:dyDescent="0.2">
      <c r="A21" s="76" t="s">
        <v>11</v>
      </c>
      <c r="B21" s="76"/>
      <c r="C21" s="2">
        <v>4</v>
      </c>
      <c r="D21" s="2" t="s">
        <v>25</v>
      </c>
      <c r="AF21" s="8">
        <v>7</v>
      </c>
      <c r="AG21" s="14">
        <f>IF(OR(A25="A",A25="D"),1,0)</f>
        <v>0</v>
      </c>
    </row>
    <row r="22" spans="1:38" x14ac:dyDescent="0.2">
      <c r="D22" s="2" t="s">
        <v>26</v>
      </c>
      <c r="AF22" s="8">
        <v>8</v>
      </c>
      <c r="AG22" s="14">
        <f>IF(OR(A28="A",A28="D"),1,0)</f>
        <v>0</v>
      </c>
    </row>
    <row r="23" spans="1:38" x14ac:dyDescent="0.2">
      <c r="A23" s="76" t="s">
        <v>11</v>
      </c>
      <c r="B23" s="76"/>
      <c r="C23" s="2">
        <v>5</v>
      </c>
      <c r="D23" s="2" t="s">
        <v>27</v>
      </c>
      <c r="AF23" s="8">
        <v>9</v>
      </c>
      <c r="AG23" s="14">
        <f>IF(OR(A30="A",A30="D"),1,0)</f>
        <v>0</v>
      </c>
    </row>
    <row r="24" spans="1:38" x14ac:dyDescent="0.2">
      <c r="A24" s="76" t="s">
        <v>11</v>
      </c>
      <c r="B24" s="76"/>
      <c r="C24" s="2">
        <v>6</v>
      </c>
      <c r="D24" s="2" t="s">
        <v>28</v>
      </c>
      <c r="AF24" s="8">
        <v>10</v>
      </c>
      <c r="AG24" s="14">
        <f>IF(OR(A31="A",A31="D"),1,0)</f>
        <v>0</v>
      </c>
    </row>
    <row r="25" spans="1:38" x14ac:dyDescent="0.2">
      <c r="A25" s="76" t="s">
        <v>11</v>
      </c>
      <c r="B25" s="76"/>
      <c r="C25" s="2">
        <v>7</v>
      </c>
      <c r="D25" s="2" t="s">
        <v>29</v>
      </c>
      <c r="AF25" s="8">
        <v>11</v>
      </c>
      <c r="AG25" s="14">
        <f>IF(OR(A45="A",A45="D"),1,0)</f>
        <v>0</v>
      </c>
    </row>
    <row r="26" spans="1:38" x14ac:dyDescent="0.2">
      <c r="D26" s="2" t="s">
        <v>30</v>
      </c>
      <c r="AF26" s="8">
        <v>12</v>
      </c>
      <c r="AG26" s="14">
        <f>IF(OR(A46="A",A46="D"),1,0)</f>
        <v>0</v>
      </c>
    </row>
    <row r="27" spans="1:38" x14ac:dyDescent="0.2">
      <c r="D27" s="2" t="s">
        <v>31</v>
      </c>
      <c r="AF27" s="21" t="s">
        <v>32</v>
      </c>
      <c r="AG27" s="22" t="s">
        <v>9</v>
      </c>
      <c r="AH27" s="23" t="s">
        <v>32</v>
      </c>
      <c r="AI27" s="23" t="s">
        <v>33</v>
      </c>
      <c r="AJ27" s="23" t="s">
        <v>34</v>
      </c>
      <c r="AK27" s="23" t="s">
        <v>35</v>
      </c>
      <c r="AL27" s="23" t="s">
        <v>36</v>
      </c>
    </row>
    <row r="28" spans="1:38" x14ac:dyDescent="0.2">
      <c r="A28" s="76" t="s">
        <v>11</v>
      </c>
      <c r="B28" s="76"/>
      <c r="C28" s="2">
        <v>8</v>
      </c>
      <c r="D28" s="2" t="s">
        <v>37</v>
      </c>
      <c r="AF28" s="21" t="s">
        <v>38</v>
      </c>
      <c r="AG28" s="24">
        <f>IF(OR(Z35="Y",Z35="N"),1,0)</f>
        <v>0</v>
      </c>
      <c r="AH28" s="23" t="s">
        <v>38</v>
      </c>
      <c r="AI28" s="23" t="s">
        <v>39</v>
      </c>
      <c r="AJ28" s="23" t="s">
        <v>39</v>
      </c>
      <c r="AK28" s="23" t="s">
        <v>39</v>
      </c>
      <c r="AL28" s="23" t="s">
        <v>40</v>
      </c>
    </row>
    <row r="29" spans="1:38" x14ac:dyDescent="0.2">
      <c r="D29" s="2" t="s">
        <v>41</v>
      </c>
      <c r="AF29" s="21" t="s">
        <v>42</v>
      </c>
      <c r="AG29" s="24">
        <f>IF(OR(V35&lt;&gt;0,V35&lt;&gt;""),1,0)</f>
        <v>0</v>
      </c>
      <c r="AH29" s="25">
        <f>IF(Z35="Y",1,0)</f>
        <v>0</v>
      </c>
      <c r="AI29" s="25">
        <f>IF(SUM(AG29:AG33)=5,IF(AND(V35&lt;1978,V37="Y",V39="Y"),1,0),0)</f>
        <v>0</v>
      </c>
      <c r="AJ29" s="25">
        <f>IF(SUM(AG29:AG33)=5,IF(AND(V35&lt;1978,V38="Y",V39="Y"),1,0),0)</f>
        <v>0</v>
      </c>
      <c r="AK29" s="25">
        <f>IF(SUM(AG29:AG33)=5,IF(AND(V35&lt;1978,V36="Y",V39="Y"),1,0),0)</f>
        <v>0</v>
      </c>
      <c r="AL29" s="25">
        <f>IF(SUM(AG29:AG33)=5,IF(OR(AND(V37="Y",V38="Y"),AND(V37="N",V38="N")),1,0),0)</f>
        <v>0</v>
      </c>
    </row>
    <row r="30" spans="1:38" x14ac:dyDescent="0.2">
      <c r="A30" s="76" t="s">
        <v>11</v>
      </c>
      <c r="B30" s="76"/>
      <c r="C30" s="2">
        <v>9</v>
      </c>
      <c r="D30" s="2" t="s">
        <v>43</v>
      </c>
      <c r="AF30" s="21" t="s">
        <v>44</v>
      </c>
      <c r="AG30" s="24">
        <f>IF(OR(V36="Y",V36="N"),1,0)</f>
        <v>0</v>
      </c>
      <c r="AH30" s="26" t="s">
        <v>32</v>
      </c>
    </row>
    <row r="31" spans="1:38" x14ac:dyDescent="0.2">
      <c r="A31" s="76" t="s">
        <v>11</v>
      </c>
      <c r="B31" s="76"/>
      <c r="C31" s="2">
        <v>10</v>
      </c>
      <c r="D31" s="2" t="s">
        <v>45</v>
      </c>
      <c r="AF31" s="21" t="s">
        <v>46</v>
      </c>
      <c r="AG31" s="24">
        <f>IF(OR(V37="Y",V37="N"),1,0)</f>
        <v>0</v>
      </c>
      <c r="AH31" s="26" t="s">
        <v>47</v>
      </c>
    </row>
    <row r="32" spans="1:38" x14ac:dyDescent="0.2">
      <c r="D32" s="2" t="s">
        <v>48</v>
      </c>
      <c r="AF32" s="21" t="s">
        <v>49</v>
      </c>
      <c r="AG32" s="24">
        <f>IF(OR(V38="Y",V38="N"),1,0)</f>
        <v>0</v>
      </c>
      <c r="AH32" s="26" t="s">
        <v>50</v>
      </c>
    </row>
    <row r="33" spans="1:54" x14ac:dyDescent="0.2">
      <c r="D33" s="2" t="s">
        <v>51</v>
      </c>
      <c r="AF33" s="21" t="s">
        <v>52</v>
      </c>
      <c r="AG33" s="24">
        <f>IF(OR(V39="Y",V39="N"),1,0)</f>
        <v>0</v>
      </c>
      <c r="AH33" s="27">
        <f>IF(AND(Z35="Y",A31="D"),1,0)</f>
        <v>0</v>
      </c>
    </row>
    <row r="34" spans="1:54" ht="12.75" customHeight="1" x14ac:dyDescent="0.2">
      <c r="D34" s="2" t="s">
        <v>53</v>
      </c>
      <c r="X34" s="82" t="s">
        <v>54</v>
      </c>
      <c r="AF34" s="28" t="s">
        <v>32</v>
      </c>
      <c r="AG34" s="9" t="s">
        <v>55</v>
      </c>
      <c r="AH34" s="9"/>
    </row>
    <row r="35" spans="1:54" ht="12.75" customHeight="1" x14ac:dyDescent="0.2">
      <c r="D35" s="29" t="s">
        <v>56</v>
      </c>
      <c r="E35" s="30" t="s">
        <v>57</v>
      </c>
      <c r="V35" s="83"/>
      <c r="W35" s="83"/>
      <c r="X35" s="82"/>
      <c r="Z35" s="84"/>
      <c r="AA35" s="84"/>
      <c r="AB35" s="84"/>
      <c r="AF35" s="9">
        <v>1</v>
      </c>
      <c r="AG35" s="31" t="b">
        <v>0</v>
      </c>
      <c r="AH35" s="32">
        <f>IF(AG35=FALSE,0,1)</f>
        <v>0</v>
      </c>
    </row>
    <row r="36" spans="1:54" x14ac:dyDescent="0.2">
      <c r="D36" s="29" t="s">
        <v>58</v>
      </c>
      <c r="E36" s="30" t="s">
        <v>100</v>
      </c>
      <c r="V36" s="81"/>
      <c r="W36" s="81"/>
      <c r="Y36" s="75"/>
      <c r="Z36" s="75"/>
      <c r="AA36" s="75"/>
      <c r="AB36" s="75" t="s">
        <v>59</v>
      </c>
      <c r="AF36" s="9">
        <v>2</v>
      </c>
      <c r="AG36" s="31" t="b">
        <v>0</v>
      </c>
      <c r="AH36" s="32">
        <f t="shared" ref="AH36:AH37" si="0">IF(AG36=FALSE,0,1)</f>
        <v>0</v>
      </c>
    </row>
    <row r="37" spans="1:54" x14ac:dyDescent="0.2">
      <c r="D37" s="29" t="s">
        <v>60</v>
      </c>
      <c r="E37" s="30" t="s">
        <v>61</v>
      </c>
      <c r="V37" s="81"/>
      <c r="W37" s="81"/>
      <c r="X37" s="75"/>
      <c r="Y37" s="75"/>
      <c r="Z37" s="75"/>
      <c r="AA37" s="75"/>
      <c r="AB37" s="75" t="s">
        <v>62</v>
      </c>
      <c r="AF37" s="9">
        <v>3</v>
      </c>
      <c r="AG37" s="31" t="b">
        <v>0</v>
      </c>
      <c r="AH37" s="32">
        <f t="shared" si="0"/>
        <v>0</v>
      </c>
    </row>
    <row r="38" spans="1:54" x14ac:dyDescent="0.2">
      <c r="D38" s="29" t="s">
        <v>63</v>
      </c>
      <c r="E38" s="30" t="s">
        <v>64</v>
      </c>
      <c r="V38" s="81"/>
      <c r="W38" s="81"/>
      <c r="X38" s="75"/>
      <c r="Y38" s="75"/>
      <c r="Z38" s="75"/>
      <c r="AA38" s="75"/>
      <c r="AB38" s="75" t="s">
        <v>65</v>
      </c>
    </row>
    <row r="39" spans="1:54" ht="12.75" customHeight="1" x14ac:dyDescent="0.2">
      <c r="D39" s="29" t="s">
        <v>66</v>
      </c>
      <c r="E39" s="30" t="s">
        <v>67</v>
      </c>
      <c r="V39" s="81"/>
      <c r="W39" s="81"/>
      <c r="AB39" s="33"/>
      <c r="AD39" s="5"/>
      <c r="AE39" s="5"/>
      <c r="AF39" s="5"/>
      <c r="AG39" s="5"/>
      <c r="AH39" s="5"/>
      <c r="AI39" s="5"/>
      <c r="AJ39" s="5"/>
      <c r="AK39" s="5"/>
      <c r="AL39" s="5"/>
      <c r="AM39" s="5"/>
      <c r="AN39" s="5"/>
      <c r="AO39" s="5"/>
      <c r="AP39" s="5"/>
      <c r="AQ39" s="5"/>
      <c r="AR39" s="5"/>
      <c r="AS39" s="5"/>
      <c r="AT39" s="5"/>
      <c r="AU39" s="5"/>
      <c r="AV39" s="5"/>
      <c r="AW39" s="5"/>
      <c r="AX39" s="5"/>
      <c r="AY39" s="5"/>
      <c r="AZ39" s="5"/>
      <c r="BA39" s="5"/>
      <c r="BB39" s="5"/>
    </row>
    <row r="40" spans="1:54" ht="12.75" customHeight="1" x14ac:dyDescent="0.2">
      <c r="E40" s="30" t="s">
        <v>68</v>
      </c>
      <c r="AA40" s="33"/>
      <c r="AB40" s="34" t="s">
        <v>69</v>
      </c>
      <c r="AD40" s="5"/>
      <c r="AE40" s="5"/>
      <c r="AF40" s="5"/>
      <c r="AG40" s="5"/>
      <c r="AH40" s="5"/>
      <c r="AI40" s="5"/>
      <c r="AJ40" s="5"/>
      <c r="AK40" s="5"/>
      <c r="AL40" s="5"/>
      <c r="AM40" s="5"/>
      <c r="AN40" s="5"/>
      <c r="AO40" s="5"/>
      <c r="AP40" s="5"/>
      <c r="AQ40" s="5"/>
      <c r="AR40" s="5"/>
      <c r="AS40" s="5"/>
      <c r="AT40" s="5"/>
      <c r="AU40" s="5"/>
      <c r="AV40" s="5"/>
      <c r="AW40" s="5"/>
      <c r="AX40" s="5"/>
      <c r="AY40" s="5"/>
      <c r="AZ40" s="5"/>
      <c r="BA40" s="5"/>
      <c r="BB40" s="5"/>
    </row>
    <row r="41" spans="1:54" x14ac:dyDescent="0.2">
      <c r="E41" s="30" t="s">
        <v>70</v>
      </c>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row>
    <row r="42" spans="1:54" x14ac:dyDescent="0.2">
      <c r="D42" s="36"/>
      <c r="E42" s="30" t="s">
        <v>91</v>
      </c>
    </row>
    <row r="43" spans="1:54" x14ac:dyDescent="0.2">
      <c r="D43" s="36"/>
      <c r="E43" s="30" t="s">
        <v>71</v>
      </c>
      <c r="AB43" s="34" t="s">
        <v>69</v>
      </c>
    </row>
    <row r="44" spans="1:54" x14ac:dyDescent="0.2">
      <c r="E44" s="30" t="s">
        <v>72</v>
      </c>
      <c r="AB44" s="34" t="s">
        <v>69</v>
      </c>
      <c r="AF44" s="9">
        <v>1</v>
      </c>
      <c r="AG44" s="31" t="b">
        <v>0</v>
      </c>
      <c r="AH44" s="32">
        <f>IF(AG44=FALSE,0,1)</f>
        <v>0</v>
      </c>
      <c r="AI44" s="37" t="s">
        <v>73</v>
      </c>
      <c r="AJ44" s="37" t="s">
        <v>74</v>
      </c>
      <c r="AK44" s="37" t="s">
        <v>93</v>
      </c>
      <c r="AL44" s="37" t="s">
        <v>75</v>
      </c>
    </row>
    <row r="45" spans="1:54" s="5" customFormat="1" x14ac:dyDescent="0.2">
      <c r="A45" s="76" t="s">
        <v>11</v>
      </c>
      <c r="B45" s="76"/>
      <c r="C45" s="38">
        <v>11</v>
      </c>
      <c r="D45" s="5" t="s">
        <v>96</v>
      </c>
      <c r="AF45" s="9">
        <v>2</v>
      </c>
      <c r="AG45" s="31" t="b">
        <v>0</v>
      </c>
      <c r="AH45" s="32">
        <f>IF(AG45=FALSE,0,1)</f>
        <v>0</v>
      </c>
      <c r="AI45" s="39" t="b">
        <v>0</v>
      </c>
      <c r="AJ45" s="39" t="b">
        <v>0</v>
      </c>
      <c r="AK45" s="39" t="b">
        <v>0</v>
      </c>
      <c r="AL45" s="39" t="b">
        <v>0</v>
      </c>
    </row>
    <row r="46" spans="1:54" s="5" customFormat="1" x14ac:dyDescent="0.2">
      <c r="A46" s="76" t="s">
        <v>11</v>
      </c>
      <c r="B46" s="76"/>
      <c r="C46" s="38">
        <v>12</v>
      </c>
      <c r="D46" s="5" t="s">
        <v>92</v>
      </c>
      <c r="AF46" s="40" t="s">
        <v>76</v>
      </c>
      <c r="AG46" s="41" t="b">
        <v>0</v>
      </c>
      <c r="AH46" s="25">
        <f>IF(AG46=FALSE,0,1)</f>
        <v>0</v>
      </c>
      <c r="AI46" s="37">
        <f>IF(AI45=FALSE,0,1)</f>
        <v>0</v>
      </c>
      <c r="AJ46" s="37">
        <f t="shared" ref="AJ46:AL46" si="1">IF(AJ45=FALSE,0,1)</f>
        <v>0</v>
      </c>
      <c r="AK46" s="37">
        <f t="shared" si="1"/>
        <v>0</v>
      </c>
      <c r="AL46" s="37">
        <f t="shared" si="1"/>
        <v>0</v>
      </c>
    </row>
    <row r="47" spans="1:54" s="5" customFormat="1" x14ac:dyDescent="0.2">
      <c r="C47" s="2"/>
      <c r="D47" s="2" t="s">
        <v>97</v>
      </c>
      <c r="E47" s="42"/>
      <c r="F47" s="42"/>
      <c r="G47" s="42"/>
      <c r="H47" s="42"/>
      <c r="I47" s="42"/>
      <c r="J47" s="42"/>
      <c r="K47" s="42"/>
      <c r="L47" s="42"/>
      <c r="M47" s="42"/>
      <c r="N47" s="42"/>
      <c r="O47" s="42"/>
      <c r="P47" s="42"/>
      <c r="Q47" s="42"/>
      <c r="R47" s="42"/>
      <c r="S47" s="42"/>
      <c r="T47" s="42"/>
      <c r="U47" s="42"/>
      <c r="V47" s="42"/>
      <c r="W47" s="42"/>
      <c r="X47" s="42"/>
      <c r="Y47" s="42"/>
      <c r="Z47" s="42"/>
      <c r="AA47" s="42"/>
      <c r="AB47" s="42"/>
      <c r="AF47" s="43" t="s">
        <v>77</v>
      </c>
      <c r="AG47" s="44" t="b">
        <v>0</v>
      </c>
      <c r="AH47" s="27">
        <f>IF(AG47=FALSE,0,1)</f>
        <v>0</v>
      </c>
      <c r="AI47" s="45" t="s">
        <v>74</v>
      </c>
      <c r="AJ47" s="45" t="s">
        <v>75</v>
      </c>
      <c r="AK47" s="69"/>
    </row>
    <row r="48" spans="1:54" x14ac:dyDescent="0.2">
      <c r="D48" s="2" t="s">
        <v>101</v>
      </c>
      <c r="AF48" s="46" t="s">
        <v>78</v>
      </c>
      <c r="AG48" s="47"/>
      <c r="AH48" s="47">
        <f>IF(AND(AH44=1,AH46=1,OR(AH15="Fail",AH15="Incomplete")),1,0)</f>
        <v>0</v>
      </c>
      <c r="AI48" s="48" t="b">
        <v>0</v>
      </c>
      <c r="AJ48" s="48" t="b">
        <v>0</v>
      </c>
      <c r="AK48" s="69"/>
      <c r="AO48" s="5"/>
    </row>
    <row r="49" spans="1:37" s="3" customFormat="1" ht="5.25" x14ac:dyDescent="0.15">
      <c r="AF49" s="49"/>
      <c r="AG49" s="50"/>
      <c r="AH49" s="50"/>
      <c r="AI49" s="51"/>
      <c r="AJ49" s="51"/>
      <c r="AK49" s="70"/>
    </row>
    <row r="50" spans="1:37" s="52" customFormat="1" x14ac:dyDescent="0.25">
      <c r="A50" s="80" t="str">
        <f>IF(A13&lt;&gt;"Habitability Standards and Additional Requirements","Certification",IF(AG15=0,"Mark structure and materials as A for approved or D for deficient.",IF(AG16=0,"Mark access as A for approved or D for deficient.",IF(AG17=0,"Mark space and security as A for approved or D for deficient.",IF(AG18=0,"Mark interior air quality as A for approved or D for deficient.",IF(AG19=0,"Mark thermal environment as A for approved or D for deficient.",IF(AG20=0,"Mark water supply as A for approved or D for deficient.",IF(AG21=0,"Mark illumination and electricity as A for approved or D for deficient.",IF(AG22=0,"Mark food preparation and refuse disposal as A for approved or D for deficient.",IF(AG23=0,"Mark sanitary condition as A for approved or D for deficient.",IF(AG28=0,"Is the housing exempt from lead-based paint requirements?",IF(AH29=0,IF(SUM(AG29:AG33)&lt;&gt;5,"Complete each lead-based paint question.",IF(AL29=1,"Error. You cannot answer yes to both c and d or no to both c and d.",IF(AND(AI29=1,AH35=0),"Check this box when you have provided the pamphlet to the household.",IF(AND(AI29=0,AH35=1),"Error. Based on your answers above, a pamphlet is not required for this housing. Uncheck this box.",IF(AND(AJ29=1,AH36=0),"Check this box when you have obtained and attached the disclosure.",IF(AND(AJ29=0,AH36=1),"Error. Based on your answers above, a disclosure is not required for this housing. Uncheck this box.",IF(AND(AK29=1,AH37=0),"Check this box when you have visually assessed the housing and the owner has completed applicable hazard reduction requirements.",IF(AND(AK29=0,AH37=1),"Error. Based on your answers above, a visual assessment is not required for this housing. Uncheck this box.",IF(AG24=0,"Mark lead-based paint as A for approved or D for deficient.",IF(AG25=0,"Mark smoke detection as A for approved or D for deficient.",IF(AG26=0,"Mark carbon monoxide detection as A for approved or D for deficient.","Certification"))))))))))),IF(AH29=1,IF(OR(SUM(AG29:AG33)&gt;0,SUM(AH35:AH37)&gt;0),"Error. You have determined that this housing is exempt from lead-based paint requirements. This entry is not applicable. Please delete it.",IF(AG24=0,"Mark lead-based paint as A for approved.",IF(AH33=1,"Error. You have determined that this housing is exempt from lead-based paint requirements. Please mark A for approved.",IF(AG25=0,"Mark smoke detection as A for approved or D for deficient.",IF(AG26=0,"Mark carbon monoxide detection as A for approved or D for deficient.","Certification"))))))))))))))))))</f>
        <v>Certification</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F50" s="53" t="s">
        <v>79</v>
      </c>
      <c r="AG50" s="54"/>
      <c r="AH50" s="53">
        <f>IF(AND(AH44=1,AH47=1,AH15="Pass"),1,0)</f>
        <v>0</v>
      </c>
      <c r="AI50" s="55">
        <f>IF(AI48=FALSE,0,1)</f>
        <v>0</v>
      </c>
      <c r="AJ50" s="55">
        <f t="shared" ref="AJ50" si="2">IF(AJ48=FALSE,0,1)</f>
        <v>0</v>
      </c>
      <c r="AK50" s="71"/>
    </row>
    <row r="51" spans="1:37" s="3" customFormat="1" ht="5.25" x14ac:dyDescent="0.15">
      <c r="AF51" s="56"/>
      <c r="AG51" s="56"/>
      <c r="AH51" s="56"/>
      <c r="AK51" s="72"/>
    </row>
    <row r="52" spans="1:37" x14ac:dyDescent="0.2">
      <c r="B52" s="2" t="s">
        <v>80</v>
      </c>
      <c r="H52" s="57"/>
      <c r="L52" s="57"/>
      <c r="P52" s="58"/>
      <c r="AF52" s="43" t="s">
        <v>81</v>
      </c>
      <c r="AG52" s="26"/>
      <c r="AH52" s="26">
        <f>IF(AND(AH45=1,OR(AH15="Fail",AH15="Incomplete")),1,0)</f>
        <v>0</v>
      </c>
      <c r="AK52" s="73"/>
    </row>
    <row r="53" spans="1:37" x14ac:dyDescent="0.2">
      <c r="C53" s="57" t="s">
        <v>73</v>
      </c>
      <c r="G53" s="57" t="s">
        <v>94</v>
      </c>
      <c r="K53" s="57" t="s">
        <v>93</v>
      </c>
      <c r="O53" s="57" t="s">
        <v>82</v>
      </c>
      <c r="R53" s="59" t="s">
        <v>83</v>
      </c>
      <c r="X53" s="60" t="s">
        <v>95</v>
      </c>
      <c r="AF53" s="40" t="s">
        <v>84</v>
      </c>
      <c r="AG53" s="23"/>
      <c r="AH53" s="23">
        <f>IF(AND(AK29=1,AH45=1),1,0)</f>
        <v>0</v>
      </c>
    </row>
    <row r="54" spans="1:37" s="3" customFormat="1" ht="5.25" x14ac:dyDescent="0.15">
      <c r="C54" s="61"/>
      <c r="G54" s="61"/>
      <c r="K54" s="61"/>
      <c r="O54" s="61"/>
      <c r="R54" s="62"/>
      <c r="AF54" s="63"/>
      <c r="AG54" s="63"/>
      <c r="AH54" s="63"/>
    </row>
    <row r="55" spans="1:37" x14ac:dyDescent="0.2">
      <c r="C55" s="64" t="s">
        <v>85</v>
      </c>
      <c r="O55" s="64" t="s">
        <v>86</v>
      </c>
      <c r="Q55" s="65"/>
      <c r="R55" s="65"/>
      <c r="S55" s="65"/>
    </row>
    <row r="56" spans="1:37" s="3" customFormat="1" ht="5.25" x14ac:dyDescent="0.15">
      <c r="J56" s="66"/>
      <c r="K56" s="66"/>
      <c r="L56" s="66"/>
      <c r="M56" s="66"/>
      <c r="N56" s="66"/>
      <c r="O56" s="66"/>
      <c r="P56" s="66"/>
      <c r="Q56" s="66"/>
      <c r="R56" s="66"/>
      <c r="S56" s="66"/>
    </row>
    <row r="57" spans="1:37" x14ac:dyDescent="0.2">
      <c r="J57" s="65"/>
      <c r="K57" s="86" t="s">
        <v>87</v>
      </c>
      <c r="L57" s="86"/>
      <c r="M57" s="86"/>
      <c r="N57" s="86"/>
      <c r="O57" s="86"/>
      <c r="P57" s="86"/>
      <c r="Q57" s="86"/>
      <c r="R57" s="86"/>
      <c r="S57" s="65"/>
      <c r="AD57" s="35"/>
    </row>
    <row r="58" spans="1:37" s="3" customFormat="1" ht="5.25" x14ac:dyDescent="0.15">
      <c r="J58" s="66"/>
      <c r="K58" s="66"/>
      <c r="L58" s="66"/>
      <c r="M58" s="66"/>
      <c r="N58" s="66"/>
      <c r="O58" s="66"/>
      <c r="P58" s="66"/>
      <c r="Q58" s="66"/>
      <c r="R58" s="66"/>
      <c r="S58" s="66"/>
    </row>
    <row r="59" spans="1:37" x14ac:dyDescent="0.2">
      <c r="B59" s="67" t="s">
        <v>88</v>
      </c>
    </row>
    <row r="60" spans="1:37" x14ac:dyDescent="0.2">
      <c r="C60" s="57" t="s">
        <v>74</v>
      </c>
      <c r="G60" s="57" t="s">
        <v>75</v>
      </c>
      <c r="K60" s="57"/>
    </row>
    <row r="61" spans="1:37" s="74" customFormat="1" ht="8.25" x14ac:dyDescent="0.15"/>
    <row r="62" spans="1:37" x14ac:dyDescent="0.2">
      <c r="A62" s="2" t="s">
        <v>89</v>
      </c>
      <c r="B62" s="58"/>
      <c r="C62" s="5"/>
      <c r="D62" s="5"/>
      <c r="E62" s="5"/>
      <c r="F62" s="5"/>
      <c r="G62" s="5"/>
      <c r="H62" s="78"/>
      <c r="I62" s="78"/>
      <c r="J62" s="78"/>
      <c r="K62" s="78"/>
      <c r="L62" s="78"/>
      <c r="M62" s="78"/>
      <c r="N62" s="78"/>
      <c r="O62" s="78"/>
      <c r="P62" s="78"/>
      <c r="Q62" s="78"/>
      <c r="R62" s="78"/>
      <c r="S62" s="78"/>
      <c r="T62" s="78"/>
      <c r="U62" s="78"/>
      <c r="Y62" s="38" t="s">
        <v>90</v>
      </c>
      <c r="Z62" s="87"/>
      <c r="AA62" s="87"/>
      <c r="AB62" s="87"/>
    </row>
    <row r="63" spans="1:37" s="68" customFormat="1" ht="5.25" x14ac:dyDescent="0.15"/>
    <row r="64" spans="1:37" x14ac:dyDescent="0.2">
      <c r="A64" s="85" t="str">
        <f>IF(NOT(AND(A13="Habitability Standards and Additional Requirements",A50="Certification")),"",IF(SUM(AH44:AH45)=0,"Select one of the certification options.",IF(SUM(AH44:AH45)&gt;1,"Error. You may only select one of the certification options.",IF(AH53=1,"Error. This unit requires an inspection for lead-based paint hazards. Delete this entry and select the other certification option.",IF(AND(AH45=1,OR(SUM(AI46:AL46)&gt;0,SUM(AH46:AH47)&gt;0)),"This section is for certification option 1. Delete this entry.",IF(AND(AH44=1,SUM(AI50:AJ50)&gt;0),"This section is for certification option 2. Delete this entry.",IF(AND(AH44=1,SUM(AI46:AL46)=0),"Select the activity category(ies).",IF(AND(AJ46=1,OR(AI46=1,AK46=1,AL46=1)),"Error. You cannot certify a proposed unit for STRMU and another activity at the same time.",IF(AND(AI46=1,AK46=1),"Error. You cannot certify a proposed unit for TBRA and FBHA at the same time.",IF(AND(AH44=1,SUM(AH46:AH47)=0),"Select whether the proposed unit meets or does not meet all standards.",IF(SUM(AH46:AH47)&gt;1,"Error. You may only select one of these choices.",IF(AH48=1,"Error. You have indicated that this housing meets all standards, but it is deficient in one or more areas.",IF(AH50=1,"Error. You have indicated that this housing does not meet all standards, but it is approved in all areas.",IF(AND(AH45=1,SUM(AI50:AJ50)=0),"Select the activity category.",IF(AND(AI50=1,AJ50=1),"Error. You cannot certify a proposed unit for STRMU and another activity at the same time.",IF(AH52=1,"Error. If the household has confirmed that this housing meets all standards, then it must be approved in all areas.",IF(AH15="Pass","Housing Quality Standards Certification is complete. The proposed unit is approved.",IF(AH15="Fail","Housing Quality Standards Certification is complete. The proposed unit is deficient and requires remediation."))))))))))))))))))</f>
        <v/>
      </c>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row>
  </sheetData>
  <sheetProtection algorithmName="SHA-512" hashValue="VxtRMuWEuk/hlmgnWgagvMZqoLGQNlkGku2R9StKx/9jfYOZ2cztdhLFYluL9Od5te4n9SFtDdbLZc0nUCR8Sg==" saltValue="bEcg1VLt1GeDrp+ZIMNjsA==" spinCount="100000" sheet="1" selectLockedCells="1"/>
  <dataConsolidate/>
  <mergeCells count="30">
    <mergeCell ref="A64:AB64"/>
    <mergeCell ref="V39:W39"/>
    <mergeCell ref="A45:B45"/>
    <mergeCell ref="A50:AB50"/>
    <mergeCell ref="K57:R57"/>
    <mergeCell ref="H62:U62"/>
    <mergeCell ref="Z62:AB62"/>
    <mergeCell ref="A46:B46"/>
    <mergeCell ref="X34:X35"/>
    <mergeCell ref="V35:W35"/>
    <mergeCell ref="Z35:AB35"/>
    <mergeCell ref="V36:W36"/>
    <mergeCell ref="V37:W37"/>
    <mergeCell ref="V38:W38"/>
    <mergeCell ref="A25:B25"/>
    <mergeCell ref="A28:B28"/>
    <mergeCell ref="A30:B30"/>
    <mergeCell ref="A31:B31"/>
    <mergeCell ref="A24:B24"/>
    <mergeCell ref="A1:AB1"/>
    <mergeCell ref="H8:AB8"/>
    <mergeCell ref="H9:AB9"/>
    <mergeCell ref="H10:AB10"/>
    <mergeCell ref="H11:AB11"/>
    <mergeCell ref="A13:AB13"/>
    <mergeCell ref="A15:B15"/>
    <mergeCell ref="A17:B17"/>
    <mergeCell ref="A19:B19"/>
    <mergeCell ref="A21:B21"/>
    <mergeCell ref="A23:B23"/>
  </mergeCells>
  <conditionalFormatting sqref="A13:AB13">
    <cfRule type="cellIs" dxfId="143" priority="55" operator="equal">
      <formula>"Enter the name and contact information of the proposed unit's owner/representative."</formula>
    </cfRule>
    <cfRule type="cellIs" dxfId="142" priority="56" operator="equal">
      <formula>"Enter the address of the proposed unit."</formula>
    </cfRule>
    <cfRule type="cellIs" dxfId="141" priority="57" operator="equal">
      <formula>"Enter a housing case manager name."</formula>
    </cfRule>
    <cfRule type="cellIs" dxfId="140" priority="58" operator="equal">
      <formula>"Enter a client name and/or ID number."</formula>
    </cfRule>
    <cfRule type="cellIs" dxfId="139" priority="59" operator="equal">
      <formula>"Let's get started! Enter a client name and/or ID number."</formula>
    </cfRule>
    <cfRule type="cellIs" dxfId="138" priority="60" operator="equal">
      <formula>"Habitability Standards and Additional Requirements"</formula>
    </cfRule>
  </conditionalFormatting>
  <conditionalFormatting sqref="H8:AB8">
    <cfRule type="expression" dxfId="137" priority="54">
      <formula>$A$13="Enter a client name and/or ID number."</formula>
    </cfRule>
  </conditionalFormatting>
  <conditionalFormatting sqref="H9:AB9">
    <cfRule type="expression" dxfId="136" priority="53">
      <formula>$A$13="Enter a housing case manager name."</formula>
    </cfRule>
  </conditionalFormatting>
  <conditionalFormatting sqref="H10:AB10">
    <cfRule type="expression" dxfId="135" priority="52">
      <formula>$A$13="Enter the address of the proposed unit."</formula>
    </cfRule>
  </conditionalFormatting>
  <conditionalFormatting sqref="H11:AB11">
    <cfRule type="expression" dxfId="134" priority="51">
      <formula>$A$13="Enter the name and contact information of the proposed unit's owner/representative."</formula>
    </cfRule>
  </conditionalFormatting>
  <conditionalFormatting sqref="A50:AB50">
    <cfRule type="cellIs" dxfId="133" priority="7" operator="equal">
      <formula>"Mark carbon monoxide detection as A for approved or D for deficient."</formula>
    </cfRule>
    <cfRule type="cellIs" dxfId="132" priority="26" operator="equal">
      <formula>"Error. You have determined that this housing is exempt from lead-based paint requirements. Please mark A for approved."</formula>
    </cfRule>
    <cfRule type="cellIs" dxfId="131" priority="27" operator="equal">
      <formula>"Error. You have determined that this housing is exempt from lead-based paint requirements. This entry is not applicable. Please delete it."</formula>
    </cfRule>
    <cfRule type="cellIs" dxfId="130" priority="28" operator="equal">
      <formula>"Mark lead-based paint as A for approved."</formula>
    </cfRule>
    <cfRule type="cellIs" dxfId="129" priority="30" operator="equal">
      <formula>"Is the housing exempt from lead-based paint requirements?"</formula>
    </cfRule>
    <cfRule type="cellIs" dxfId="128" priority="31" operator="equal">
      <formula>"Mark smoke detection as A for approved or D for deficient."</formula>
    </cfRule>
    <cfRule type="cellIs" dxfId="127" priority="32" operator="equal">
      <formula>"Mark lead-based paint as A for approved or D for deficient."</formula>
    </cfRule>
    <cfRule type="cellIs" dxfId="126" priority="33" operator="equal">
      <formula>"Mark sanitary condition as A for approved or D for deficient."</formula>
    </cfRule>
    <cfRule type="cellIs" dxfId="125" priority="34" operator="equal">
      <formula>"Mark food preparation and refuse disposal as A for approved or D for deficient."</formula>
    </cfRule>
    <cfRule type="cellIs" dxfId="124" priority="35" operator="equal">
      <formula>"Mark illumination and electricity as A for approved or D for deficient."</formula>
    </cfRule>
    <cfRule type="cellIs" dxfId="123" priority="36" operator="equal">
      <formula>"Mark water supply as A for approved or D for deficient."</formula>
    </cfRule>
    <cfRule type="cellIs" dxfId="122" priority="37" operator="equal">
      <formula>"Mark thermal environment as A for approved or D for deficient."</formula>
    </cfRule>
    <cfRule type="cellIs" dxfId="121" priority="38" operator="equal">
      <formula>"Mark interior air quality as A for approved or D for deficient."</formula>
    </cfRule>
    <cfRule type="cellIs" dxfId="120" priority="39" operator="equal">
      <formula>"Mark space and security as A for approved or D for deficient."</formula>
    </cfRule>
    <cfRule type="cellIs" dxfId="119" priority="40" operator="equal">
      <formula>"Mark access as A for approved or D for deficient."</formula>
    </cfRule>
    <cfRule type="cellIs" dxfId="118" priority="41" operator="equal">
      <formula>"Mark structure and materials as A for approved or D for deficient."</formula>
    </cfRule>
    <cfRule type="cellIs" dxfId="117" priority="42" operator="equal">
      <formula>"Error. Based on your answers above, a visual assessment is not required for this housing. Uncheck this box."</formula>
    </cfRule>
    <cfRule type="cellIs" dxfId="116" priority="43" operator="equal">
      <formula>"Check this box when you have visually assessed the housing and the owner has completed applicable hazard reduction requirements."</formula>
    </cfRule>
    <cfRule type="cellIs" dxfId="115" priority="44" operator="equal">
      <formula>"Error. Based on your answers above, a disclosure is not required for this housing. Uncheck this box."</formula>
    </cfRule>
    <cfRule type="cellIs" dxfId="114" priority="45" operator="equal">
      <formula>"Check this box when you have obtained and attached the disclosure."</formula>
    </cfRule>
    <cfRule type="cellIs" dxfId="113" priority="46" operator="equal">
      <formula>"Error. Based on your answers above, a pamphlet is not required for this housing. Uncheck this box."</formula>
    </cfRule>
    <cfRule type="cellIs" dxfId="112" priority="47" operator="equal">
      <formula>"Check this box when you have provided the pamphlet to the household."</formula>
    </cfRule>
    <cfRule type="cellIs" dxfId="111" priority="48" operator="equal">
      <formula>"Error. You cannot answer yes to both c and d or no to both c and d."</formula>
    </cfRule>
    <cfRule type="cellIs" dxfId="110" priority="49" operator="equal">
      <formula>"Complete each lead-based paint question."</formula>
    </cfRule>
    <cfRule type="cellIs" dxfId="109" priority="50" operator="equal">
      <formula>"Certification"</formula>
    </cfRule>
  </conditionalFormatting>
  <conditionalFormatting sqref="Z35:AB35">
    <cfRule type="expression" dxfId="108" priority="29">
      <formula>$A$50="Is the housing exempt from lead-based paint requirements?"</formula>
    </cfRule>
  </conditionalFormatting>
  <conditionalFormatting sqref="A64:AB64">
    <cfRule type="cellIs" dxfId="107" priority="2" operator="equal">
      <formula>"Housing Quality Standards Certification is complete. The proposed unit is deficient and requires remediation."</formula>
    </cfRule>
    <cfRule type="cellIs" dxfId="106" priority="11" operator="equal">
      <formula>"Housing Quality Standards Certification is complete. The proposed unit is approved."</formula>
    </cfRule>
    <cfRule type="cellIs" dxfId="105" priority="12" operator="equal">
      <formula>"Error. This unit requires an inspection for lead-based paint hazards. Delete this entry and select the other certification option."</formula>
    </cfRule>
    <cfRule type="cellIs" dxfId="104" priority="13" operator="equal">
      <formula>"Error. If the household has confirmed that this housing meets all standards, then it must be approved in all areas."</formula>
    </cfRule>
    <cfRule type="cellIs" dxfId="103" priority="14" operator="equal">
      <formula>"Error. You have indicated that this housing does not meet all standards, but it is approved in all areas."</formula>
    </cfRule>
    <cfRule type="cellIs" dxfId="102" priority="15" operator="equal">
      <formula>"Error. You have indicated that this housing meets all standards, but it is deficient in one or more areas."</formula>
    </cfRule>
    <cfRule type="cellIs" dxfId="101" priority="16" operator="equal">
      <formula>"Error. You may only select one of these choices."</formula>
    </cfRule>
    <cfRule type="cellIs" dxfId="100" priority="17" operator="equal">
      <formula>"Select whether the proposed unit meets or does not meet all standards."</formula>
    </cfRule>
    <cfRule type="cellIs" dxfId="99" priority="18" operator="equal">
      <formula>"This section is for certification option 2. Delete this entry."</formula>
    </cfRule>
    <cfRule type="cellIs" dxfId="98" priority="19" operator="equal">
      <formula>"This section is for certification option 1. Delete this entry."</formula>
    </cfRule>
    <cfRule type="cellIs" dxfId="97" priority="20" operator="equal">
      <formula>"Error. You cannot certify a proposed unit for TBRA and FBHA at the same time."</formula>
    </cfRule>
    <cfRule type="cellIs" dxfId="96" priority="21" operator="equal">
      <formula>"Error. You cannot certify a proposed unit for STRMU and another activity at the same time."</formula>
    </cfRule>
    <cfRule type="cellIs" dxfId="95" priority="22" operator="equal">
      <formula>"Select the activity category."</formula>
    </cfRule>
    <cfRule type="cellIs" dxfId="94" priority="23" operator="equal">
      <formula>"Select the activity category(ies)."</formula>
    </cfRule>
    <cfRule type="cellIs" dxfId="93" priority="24" operator="equal">
      <formula>"Error. You may only select one of the certification options."</formula>
    </cfRule>
    <cfRule type="cellIs" dxfId="92" priority="25" operator="equal">
      <formula>"Select one of the certification options."</formula>
    </cfRule>
  </conditionalFormatting>
  <conditionalFormatting sqref="A15:B15">
    <cfRule type="expression" dxfId="91" priority="61">
      <formula>AND($A$15="D",$A$64="Error. If the household has confirmed that this housing meets all standards, then it must be approved in all areas.")</formula>
    </cfRule>
    <cfRule type="expression" dxfId="90" priority="62">
      <formula>AND($A$15="D",$A$64="Error. You have indicated that this housing meets all standards, but it is deficient in one or more areas.")</formula>
    </cfRule>
    <cfRule type="expression" dxfId="89" priority="63">
      <formula>AND($AG$15=0,$A$50="Mark structure and materials as A for approved or D for deficient.")</formula>
    </cfRule>
  </conditionalFormatting>
  <conditionalFormatting sqref="A17:B17">
    <cfRule type="expression" dxfId="88" priority="64">
      <formula>AND($A$17="D",$A$64="Error. If the household has confirmed that this housing meets all standards, then it must be approved in all areas.")</formula>
    </cfRule>
    <cfRule type="expression" dxfId="87" priority="65">
      <formula>AND($A$17="D",$A$64="Error. You have indicated that this housing meets all standards, but it is deficient in one or more areas.")</formula>
    </cfRule>
    <cfRule type="expression" dxfId="86" priority="66">
      <formula>AND($AG$16=0,$A$50="Mark access as A for approved or D for deficient.")</formula>
    </cfRule>
  </conditionalFormatting>
  <conditionalFormatting sqref="A19:B19">
    <cfRule type="expression" dxfId="85" priority="67">
      <formula>AND($A$19="D",$A$64="Error. If the household has confirmed that this housing meets all standards, then it must be approved in all areas.")</formula>
    </cfRule>
    <cfRule type="expression" dxfId="84" priority="68">
      <formula>AND($A$19="D",$A$64="Error. You have indicated that this housing meets all standards, but it is deficient in one or more areas.")</formula>
    </cfRule>
    <cfRule type="expression" dxfId="83" priority="69">
      <formula>AND($AG$17=0,$A$50="Mark space and security as A for approved or D for deficient.")</formula>
    </cfRule>
  </conditionalFormatting>
  <conditionalFormatting sqref="A21:B21">
    <cfRule type="expression" dxfId="82" priority="70">
      <formula>AND($A$21="D",$A$64="Error. If the household has confirmed that this housing meets all standards, then it must be approved in all areas.")</formula>
    </cfRule>
    <cfRule type="expression" dxfId="81" priority="71">
      <formula>AND($A$21="D",$A$64="Error. You have indicated that this housing meets all standards, but it is deficient in one or more areas.")</formula>
    </cfRule>
    <cfRule type="expression" dxfId="80" priority="72">
      <formula>AND($AG$18=0,$A$50="Mark interior air quality as A for approved or D for deficient.")</formula>
    </cfRule>
  </conditionalFormatting>
  <conditionalFormatting sqref="A23:B23">
    <cfRule type="expression" dxfId="79" priority="73">
      <formula>AND($A$23="D",$A$64="Error. If the household has confirmed that this housing meets all standards, then it must be approved in all areas.")</formula>
    </cfRule>
    <cfRule type="expression" dxfId="78" priority="74">
      <formula>AND($A$23="D",$A$64="Error. You have indicated that this housing meets all standards, but it is deficient in one or more areas.")</formula>
    </cfRule>
    <cfRule type="expression" dxfId="77" priority="75">
      <formula>AND($AG$19=0,$A$50="Mark thermal environment as A for approved or D for deficient.")</formula>
    </cfRule>
  </conditionalFormatting>
  <conditionalFormatting sqref="A24:B24">
    <cfRule type="expression" dxfId="76" priority="76">
      <formula>AND($A$24="D",$A$64="Error. If the household has confirmed that this housing meets all standards, then it must be approved in all areas.")</formula>
    </cfRule>
    <cfRule type="expression" dxfId="75" priority="77">
      <formula>AND($A$24="D",$A$64="Error. You have indicated that this housing meets all standards, but it is deficient in one or more areas.")</formula>
    </cfRule>
    <cfRule type="expression" dxfId="74" priority="78">
      <formula>AND($AG$20=0,$A$50="Mark water supply as A for approved or D for deficient.")</formula>
    </cfRule>
  </conditionalFormatting>
  <conditionalFormatting sqref="A25:B25">
    <cfRule type="expression" dxfId="73" priority="79">
      <formula>AND($A$25="D",$A$64="Error. If the household has confirmed that this housing meets all standards, then it must be approved in all areas.")</formula>
    </cfRule>
    <cfRule type="expression" dxfId="72" priority="80">
      <formula>AND($A$25="D",$A$64="Error. You have indicated that this housing meets all standards, but it is deficient in one or more areas.")</formula>
    </cfRule>
    <cfRule type="expression" dxfId="71" priority="81">
      <formula>AND($AG$21=0,$A$50="Mark illumination and electricity as A for approved or D for deficient.")</formula>
    </cfRule>
  </conditionalFormatting>
  <conditionalFormatting sqref="A28:B28">
    <cfRule type="expression" dxfId="70" priority="82">
      <formula>AND($A$28="D",$A$64="Error. If the household has confirmed that this housing meets all standards, then it must be approved in all areas.")</formula>
    </cfRule>
    <cfRule type="expression" dxfId="69" priority="83">
      <formula>AND($A$28="D",$A$64="Error. You have indicated that this housing meets all standards, but it is deficient in one or more areas.")</formula>
    </cfRule>
    <cfRule type="expression" dxfId="68" priority="84">
      <formula>AND($AG$22=0,$A$50="Mark food preparation and refuse disposal as A for approved or D for deficient.")</formula>
    </cfRule>
  </conditionalFormatting>
  <conditionalFormatting sqref="A30:B30">
    <cfRule type="expression" dxfId="67" priority="85">
      <formula>AND($A$30="D",$A$64="Error. If the household has confirmed that this housing meets all standards, then it must be approved in all areas.")</formula>
    </cfRule>
    <cfRule type="expression" dxfId="66" priority="86">
      <formula>AND($A$30="D",$A$64="Error. You have indicated that this housing meets all standards, but it is deficient in one or more areas.")</formula>
    </cfRule>
    <cfRule type="expression" dxfId="65" priority="87">
      <formula>AND($AG$23=0,$A$50="Mark sanitary condition as A for approved or D for deficient.")</formula>
    </cfRule>
  </conditionalFormatting>
  <conditionalFormatting sqref="A31:B31">
    <cfRule type="expression" dxfId="64" priority="88">
      <formula>AND($A$31="D",$A$64="Error. If the household has confirmed that this housing meets all standards, then it must be approved in all areas.")</formula>
    </cfRule>
    <cfRule type="expression" dxfId="63" priority="89">
      <formula>AND($A$31="D",$A$64="Error. You have indicated that this housing meets all standards, but it is deficient in one or more areas.")</formula>
    </cfRule>
    <cfRule type="expression" dxfId="62" priority="90">
      <formula>$A$50="Error. You have determined that this housing is exempt from lead-based paint requirements. Please mark A for approved."</formula>
    </cfRule>
    <cfRule type="expression" dxfId="61" priority="91">
      <formula>AND($AG$24=0,$A$50="Mark lead-based paint as A for approved.")</formula>
    </cfRule>
    <cfRule type="expression" dxfId="60" priority="92">
      <formula>AND($AG$24=0,$A$50="Mark lead-based paint as A for approved or D for deficient.")</formula>
    </cfRule>
  </conditionalFormatting>
  <conditionalFormatting sqref="A45:B45">
    <cfRule type="expression" dxfId="59" priority="93">
      <formula>AND($A$45="D",$A$64="Error. If the household has confirmed that this housing meets all standards, then it must be approved in all areas.")</formula>
    </cfRule>
    <cfRule type="expression" dxfId="58" priority="94">
      <formula>AND($A$45="D",$A$64="Error. You have indicated that this housing meets all standards, but it is deficient in one or more areas.")</formula>
    </cfRule>
    <cfRule type="expression" dxfId="57" priority="95">
      <formula>AND($AG$25=0,$A$50="Mark smoke detection as A for approved or D for deficient.")</formula>
    </cfRule>
  </conditionalFormatting>
  <conditionalFormatting sqref="V35:W35">
    <cfRule type="expression" dxfId="56" priority="96">
      <formula>AND($AG$29=1,$A$50="Error. You have determined that this housing is exempt from lead-based paint requirements. This entry is not applicable. Please delete it.")</formula>
    </cfRule>
    <cfRule type="expression" dxfId="55" priority="97">
      <formula>AND($AG$29=0,$A$50="Complete each lead-based paint question.")</formula>
    </cfRule>
  </conditionalFormatting>
  <conditionalFormatting sqref="V36:W36">
    <cfRule type="expression" dxfId="54" priority="98">
      <formula>AND($AG$30=1,$A$50="Error. You have determined that this housing is exempt from lead-based paint requirements. This entry is not applicable. Please delete it.")</formula>
    </cfRule>
    <cfRule type="expression" dxfId="53" priority="99">
      <formula>AND($AG$30=0,$A$50="Complete each lead-based paint question.")</formula>
    </cfRule>
  </conditionalFormatting>
  <conditionalFormatting sqref="V37:W37">
    <cfRule type="expression" dxfId="52" priority="100">
      <formula>AND($AG$31=1,$A$50="Error. You have determined that this housing is exempt from lead-based paint requirements. This entry is not applicable. Please delete it.")</formula>
    </cfRule>
    <cfRule type="expression" dxfId="51" priority="101">
      <formula>$A$50="Error. You cannot answer yes to both c and d or no to both c and d."</formula>
    </cfRule>
    <cfRule type="expression" dxfId="50" priority="102">
      <formula>AND($AG$31=0,$A$50="Complete each lead-based paint question.")</formula>
    </cfRule>
  </conditionalFormatting>
  <conditionalFormatting sqref="V38:W38">
    <cfRule type="expression" dxfId="49" priority="103">
      <formula>AND($AG$32=1,$A$50="Error. You have determined that this housing is exempt from lead-based paint requirements. This entry is not applicable. Please delete it.")</formula>
    </cfRule>
    <cfRule type="expression" dxfId="48" priority="104">
      <formula>$A$50="Error. You cannot answer yes to both c and d or no to both c and d."</formula>
    </cfRule>
    <cfRule type="expression" dxfId="47" priority="105">
      <formula>AND($AG$32=0,$A$50="Complete each lead-based paint question.")</formula>
    </cfRule>
  </conditionalFormatting>
  <conditionalFormatting sqref="V39:W39">
    <cfRule type="expression" dxfId="46" priority="106">
      <formula>AND($AG$33=1,$A$50="Error. You have determined that this housing is exempt from lead-based paint requirements. This entry is not applicable. Please delete it.")</formula>
    </cfRule>
    <cfRule type="expression" dxfId="45" priority="107">
      <formula>AND($AG$33=0,$A$50="Complete each lead-based paint question.")</formula>
    </cfRule>
  </conditionalFormatting>
  <conditionalFormatting sqref="D40">
    <cfRule type="expression" dxfId="44" priority="108">
      <formula>AND($AH$35=1,$A$50="Error. You have determined that this housing is exempt from lead-based paint requirements. This entry is not applicable. Please delete it.")</formula>
    </cfRule>
    <cfRule type="expression" dxfId="43" priority="109">
      <formula>$A$50="Error. Based on your answers above, a pamphlet is not required for this housing. Uncheck this box."</formula>
    </cfRule>
    <cfRule type="expression" dxfId="42" priority="110">
      <formula>$A$50="Check this box when you have provided the pamphlet to the household."</formula>
    </cfRule>
  </conditionalFormatting>
  <conditionalFormatting sqref="D41">
    <cfRule type="expression" dxfId="41" priority="111">
      <formula>AND($AH$36=1,$A$50="Error. You have determined that this housing is exempt from lead-based paint requirements. This entry is not applicable. Please delete it.")</formula>
    </cfRule>
    <cfRule type="expression" dxfId="40" priority="112">
      <formula>$A$50="Error. Based on your answers above, a disclosure is not required for this housing. Uncheck this box."</formula>
    </cfRule>
    <cfRule type="expression" dxfId="39" priority="113">
      <formula>$A$50="Check this box when you have obtained and attached the disclosure."</formula>
    </cfRule>
  </conditionalFormatting>
  <conditionalFormatting sqref="D44">
    <cfRule type="expression" dxfId="38" priority="114">
      <formula>AND($AH$37=1,$A$50="Error. You have determined that this housing is exempt from lead-based paint requirements. This entry is not applicable. Please delete it.")</formula>
    </cfRule>
    <cfRule type="expression" dxfId="37" priority="115">
      <formula>$A$50="Error. Based on your answers above, a visual assessment is not required for this housing. Uncheck this box."</formula>
    </cfRule>
    <cfRule type="expression" dxfId="36" priority="116">
      <formula>$A$50="Check this box when you have visually assessed the housing and the owner has completed applicable hazard reduction requirements."</formula>
    </cfRule>
  </conditionalFormatting>
  <conditionalFormatting sqref="A52">
    <cfRule type="expression" dxfId="35" priority="117">
      <formula>AND($AH$44=1,$A$64="Error. You may only select one of the certification options.")</formula>
    </cfRule>
    <cfRule type="expression" dxfId="34" priority="118">
      <formula>AND($AH$44=0,$A$64="Select one of the certification options.")</formula>
    </cfRule>
  </conditionalFormatting>
  <conditionalFormatting sqref="B53">
    <cfRule type="expression" dxfId="33" priority="119">
      <formula>AND($AI$46=1,$A$64="This section is for certification option 1. Delete this entry.")</formula>
    </cfRule>
    <cfRule type="expression" dxfId="32" priority="120">
      <formula>AND($AI$46=1,$A$64="Error. You cannot certify a proposed unit for TBRA and FBHA at the same time.")</formula>
    </cfRule>
    <cfRule type="expression" dxfId="31" priority="121">
      <formula>AND($AI$46=1,$A$64="Error. You cannot certify a proposed unit for STRMU and another activity at the same time.")</formula>
    </cfRule>
    <cfRule type="expression" dxfId="30" priority="122">
      <formula>AND($AH$44=1,$AI$46=0,$A$64="Select the activity category(ies).")</formula>
    </cfRule>
  </conditionalFormatting>
  <conditionalFormatting sqref="F53">
    <cfRule type="expression" dxfId="29" priority="123">
      <formula>AND($AJ$46=1,$A$64="This section is for certification option 1. Delete this entry.")</formula>
    </cfRule>
    <cfRule type="expression" dxfId="28" priority="125">
      <formula>AND($AJ$46=1,$A$64="Error. You cannot certify a proposed unit for STRMU and another activity at the same time.")</formula>
    </cfRule>
    <cfRule type="expression" dxfId="27" priority="126">
      <formula>AND($AH$44=1,$AJ$46=0,$A$64="Select the activity category(ies).")</formula>
    </cfRule>
  </conditionalFormatting>
  <conditionalFormatting sqref="J53">
    <cfRule type="expression" dxfId="26" priority="1">
      <formula>AND($AK$46=1,$A$64="This section is for certification option 1. Delete this entry.")</formula>
    </cfRule>
    <cfRule type="expression" dxfId="25" priority="127">
      <formula>AND($AK$46=1,$A$64="Error. You cannot certify a proposed unit for TBRA and FBHA at the same time.")</formula>
    </cfRule>
    <cfRule type="expression" dxfId="24" priority="128">
      <formula>AND($AK$46=1,$A$64="Error. You cannot certify a proposed unit for STRMU and another activity at the same time.")</formula>
    </cfRule>
    <cfRule type="expression" dxfId="23" priority="129">
      <formula>AND($AH$44=1,$AK$46=0,$A$64="Select the activity category(ies).")</formula>
    </cfRule>
  </conditionalFormatting>
  <conditionalFormatting sqref="N53">
    <cfRule type="expression" dxfId="22" priority="130">
      <formula>AND($AL$46=1,$A$64="This section is for certification option 1. Delete this entry.")</formula>
    </cfRule>
    <cfRule type="expression" dxfId="21" priority="131">
      <formula>AND($AL$46=1,$A$64="Error. You cannot certify a proposed unit for STRMU and another activity at the same time.")</formula>
    </cfRule>
    <cfRule type="expression" dxfId="20" priority="132">
      <formula>AND($AH$44=1,$AL$46=0,$A$64="Select the activity category(ies).")</formula>
    </cfRule>
  </conditionalFormatting>
  <conditionalFormatting sqref="B60">
    <cfRule type="expression" dxfId="19" priority="133">
      <formula>AND($AH$45=1,$AI$50=1,$A$64="Error. You cannot certify a proposed unit for STRMU and another activity at the same time.")</formula>
    </cfRule>
    <cfRule type="expression" dxfId="18" priority="134">
      <formula>AND($AI$50=1,$A$64="This section is for certification option 2. Delete this entry.")</formula>
    </cfRule>
    <cfRule type="expression" dxfId="17" priority="135">
      <formula>AND($AH$45=1,$AI$50=0,$A$64="Select the activity category(ies).")</formula>
    </cfRule>
  </conditionalFormatting>
  <conditionalFormatting sqref="F60">
    <cfRule type="expression" dxfId="16" priority="136">
      <formula>AND($AH$45=1,$AJ$50=1,$A$64="Error. You cannot certify a proposed unit for STRMU and another activity at the same time.")</formula>
    </cfRule>
    <cfRule type="expression" dxfId="15" priority="137">
      <formula>AND($AJ$50=1,$A$64="This section is for certification option 2. Delete this entry.")</formula>
    </cfRule>
    <cfRule type="expression" dxfId="14" priority="138">
      <formula>AND($AH$45=1,$AJ$50=0,$A$64="Select the activity category(ies).")</formula>
    </cfRule>
  </conditionalFormatting>
  <conditionalFormatting sqref="B55">
    <cfRule type="expression" dxfId="13" priority="142">
      <formula>AND($AH$44=1,$AH$48=1,$A$64="Error. You have indicated that this housing meets all standards, but it is deficient in one or more areas.")</formula>
    </cfRule>
    <cfRule type="expression" dxfId="12" priority="143">
      <formula>AND($AH$44=1,$AH$46=1,$A$64="Error. You may only select one of these choices.")</formula>
    </cfRule>
    <cfRule type="expression" dxfId="11" priority="144">
      <formula>AND($AH$46=1,$A$64="This section is for certification option 1. Delete this entry.")</formula>
    </cfRule>
    <cfRule type="expression" dxfId="10" priority="145">
      <formula>AND($AH$44=1,$AH$46=0,$A$64="Select whether the proposed unit meets or does not meet all standards.")</formula>
    </cfRule>
  </conditionalFormatting>
  <conditionalFormatting sqref="N55">
    <cfRule type="expression" dxfId="9" priority="146">
      <formula>AND($AH$44=1,$AH$50=1,$A$64="Error. You have indicated that this housing does not meet all standards, but it is approved in all areas.")</formula>
    </cfRule>
    <cfRule type="expression" dxfId="8" priority="147">
      <formula>AND($AH$44=1,$AH$47=1,$A$64="Error. You may only select one of these choices.")</formula>
    </cfRule>
    <cfRule type="expression" dxfId="7" priority="148">
      <formula>AND($AH$47=1,$A$64="This section is for certification option 1. Delete this entry.")</formula>
    </cfRule>
    <cfRule type="expression" dxfId="6" priority="149">
      <formula>AND($AH$44=1,$AH$47=0,$A$64="Select whether the proposed unit meets or does not meet all standards.")</formula>
    </cfRule>
  </conditionalFormatting>
  <conditionalFormatting sqref="A59">
    <cfRule type="expression" dxfId="5" priority="150">
      <formula>AND($AH$53=1,$A$64="Error. This unit requires an inspection for lead-based paint hazards. Delete this entry and select the other certification option.")</formula>
    </cfRule>
    <cfRule type="expression" dxfId="4" priority="151">
      <formula>AND($AH$45=1,$A$64="Error. You may only select one of the certification options.")</formula>
    </cfRule>
    <cfRule type="expression" dxfId="3" priority="152">
      <formula>AND($AH$45=0,$A$64="Select one of the certification options.")</formula>
    </cfRule>
  </conditionalFormatting>
  <conditionalFormatting sqref="A46:B46">
    <cfRule type="expression" dxfId="2" priority="3">
      <formula>AND($A$46="D",$A$64="Error. If the household has confirmed that this housing meets all standards, then it must be approved in all areas.")</formula>
    </cfRule>
    <cfRule type="expression" dxfId="1" priority="4">
      <formula>AND($A$46="D",$A$64="Error. You have indicated that this housing meets all standards, but it is deficient in one or more areas.")</formula>
    </cfRule>
    <cfRule type="expression" dxfId="0" priority="5">
      <formula>AND($AG$26=0,$A$50="Mark carbon monoxide detection as A for approved or D for deficient.")</formula>
    </cfRule>
  </conditionalFormatting>
  <dataValidations xWindow="404" yWindow="518" count="24">
    <dataValidation type="list" allowBlank="1" showInputMessage="1" showErrorMessage="1" errorTitle="Error." error="Please select from the list." promptTitle="Children Under Six" prompt="Will a child 0 to 5 years old reside in the housing? Are any household members pregnant as of the certification date?" sqref="V36:W36" xr:uid="{2E0F5406-5374-4DA3-8105-7CA8D527CB32}">
      <formula1>$AE$16:$AE$19</formula1>
    </dataValidation>
    <dataValidation type="date" operator="greaterThanOrEqual" allowBlank="1" showInputMessage="1" showErrorMessage="1" errorTitle="Error." error="Please enter a valid date." promptTitle="Date" prompt="Both handwritten and electronic dates are acceptable." sqref="Z62:AB62" xr:uid="{8D8600D0-D029-45A4-8250-280AD5D09150}">
      <formula1>1</formula1>
    </dataValidation>
    <dataValidation allowBlank="1" showInputMessage="1" showErrorMessage="1" promptTitle="Signature" prompt="Both handwritten and electronic signatures and dates are acceptable." sqref="H62:U62" xr:uid="{8A4C59EB-1047-4707-BE20-D955F4EC9962}"/>
    <dataValidation type="list" allowBlank="1" showInputMessage="1" showErrorMessage="1" errorTitle="Error." error="Please select from the list." promptTitle="Lease?" prompt="Does/will the household rent the proposed unit?" sqref="V38:W38" xr:uid="{9CA8EB35-FE39-49BB-91DD-1EB446DCB22A}">
      <formula1>$AE$16:$AE$19</formula1>
    </dataValidation>
    <dataValidation type="list" allowBlank="1" showInputMessage="1" showErrorMessage="1" errorTitle="Error." error="Please select from the list." promptTitle="Own?" prompt="Does the household own the proposed unit?" sqref="V37:W37" xr:uid="{D3115B02-FC76-48AC-872A-3357A1B5311A}">
      <formula1>$AE$16:$AE$19</formula1>
    </dataValidation>
    <dataValidation type="list" allowBlank="1" showInputMessage="1" showErrorMessage="1" errorTitle="Error." error="Please select from the list." promptTitle="Access" prompt="Is possible to use and maintain without unauthorized use of other private properties (unit must have private access). Unit/building provides an alternate means of exit in case of fire (e.g., unobstructed stairs, windows, ladders, etc.)." sqref="A17:B17" xr:uid="{50A5EA03-2961-4AE6-BFE4-2CA1AB55B09D}">
      <formula1>$AD$16:$AD$19</formula1>
    </dataValidation>
    <dataValidation type="list" allowBlank="1" showInputMessage="1" showErrorMessage="1" errorTitle="Error." error="Please select from the list." promptTitle="Lead-Based Paint" prompt="In pre-1978 units that are occupied or will be occupied by households with children under 6 years of age, interior/exterior surfaces are free from deteriorated paint (paint that is cracking, scaling, chipping, peeling, or loose)." sqref="A31:B31" xr:uid="{09C2824B-DDC9-423D-962F-FE4E0DAAAF05}">
      <formula1>$AD$16:$AD$19</formula1>
    </dataValidation>
    <dataValidation type="list" allowBlank="1" showInputMessage="1" showErrorMessage="1" errorTitle="Error." error="Please select from the list." promptTitle="Water Supply" prompt="Water is uncontaminated. Water distributes to all fixtures. Wastewater exits the unit to an approved area without obstruction. Fixtures and pipes do not leak and are in working order. Water-heater is safe, has a relief valve, and a discharge line." sqref="A24:B24" xr:uid="{9622BBC8-0F23-45A1-ABC5-B166CCB0E658}">
      <formula1>$AD$16:$AD$19</formula1>
    </dataValidation>
    <dataValidation type="list" allowBlank="1" showInputMessage="1" showErrorMessage="1" errorTitle="Error." error="Please select from the list." promptTitle="Interior Air Quality" prompt="Is free of carbon monoxide, sewer gas, fuel gas, dust, and other harmful pollutants. Has adequate air circulation (e.g., via openable windows with screens if applicable, fans, and/or an air conditioning system). Ventilation fans are in working order." sqref="A21:B21" xr:uid="{D0D3893F-D8B9-4E5B-8C0D-56AF96279E75}">
      <formula1>$AD$16:$AD$19</formula1>
    </dataValidation>
    <dataValidation type="list" allowBlank="1" showInputMessage="1" showErrorMessage="1" errorTitle="Error." error="Please select from the list." promptTitle="Structure and Materials" prompt="Is structurally sound and provides protection from the environment/weather. Ceilings, interior/exterior walls, floors, foundation, and roof have no serious defects (buckling, leaning, holes, etc.) No trip or fall hazards. Elevators are in working order." sqref="A15:B15" xr:uid="{AEDA1E44-FEF4-47CA-8BE3-81FA26A045A7}">
      <formula1>$AD$16:$AD$19</formula1>
    </dataValidation>
    <dataValidation type="list" allowBlank="1" showInputMessage="1" showErrorMessage="1" errorTitle="Error." error="Please select from the list." promptTitle="Illumination and Electricity" prompt="Has adequate natural/artificial illumination in each room. Electrical systems, wiring, and fixtures are in working order and can be used safely without fire hazards. Has windows in the living room and bedrooms and outlets in all rooms." sqref="A25:B25" xr:uid="{7B3AB904-0CA7-40CC-B138-E3C47AC7D254}">
      <formula1>$AD$16:$AD$19</formula1>
    </dataValidation>
    <dataValidation type="list" allowBlank="1" showInputMessage="1" showErrorMessage="1" errorTitle="Error." error="Please select from the list." promptTitle="Thermal Environment" prompt="Provides healthy thermal conditions for the human body. Heating/cooling systems are in working order and can be used safely without chemical, fire, or other health hazards. System provides adequate direct/indirect conditioning to each room." sqref="A23:B23" xr:uid="{25D05423-5C1F-4A40-9992-D775C7AE67F2}">
      <formula1>$AD$16:$AD$19</formula1>
    </dataValidation>
    <dataValidation type="list" allowBlank="1" showInputMessage="1" showErrorMessage="1" errorTitle="Error." error="Please select from the list." promptTitle="Space and Security" prompt="Includes spaces for living, food prep, and personal hygiene. Includes private space for sleeping (generally, a space for each two persons). Exterior windows and doors are in working order, accessible, and lockable." sqref="A19:B19" xr:uid="{92C6F27A-F201-4372-B80C-812017AE6F6E}">
      <formula1>$AD$16:$AD$19</formula1>
    </dataValidation>
    <dataValidation type="list" allowBlank="1" showInputMessage="1" showErrorMessage="1" errorTitle="Error." error="Please select from the list." promptTitle="Food Prep and Refuse Disposal" prompt="Includes sanitary space and equipment to store, prepare, and serve food. Sink, refrigerator, oven/range, microwave, garbage disposal, and fixtures are in working order. Includes access to trash bins or dumpsters for food waste and refuse." sqref="A28:B28" xr:uid="{BA7AE55C-EFB8-4A1D-9716-E68EE4619BAE}">
      <formula1>$AD$16:$AD$19</formula1>
    </dataValidation>
    <dataValidation type="list" allowBlank="1" showInputMessage="1" showErrorMessage="1" errorTitle="Error." error="Please select from the list." promptTitle="Sanitary Condition" prompt="Is clean and free from vermin and rodents. Includes private sanitary space for personal hygiene and disposal of human waste. Sink, toilet, tub/shower, and fixtures are in working order. Plumbing is connected to sewer or septic system." sqref="A30:B30" xr:uid="{F6BBE221-3BA6-4067-8476-81068C6808CB}">
      <formula1>$AD$16:$AD$19</formula1>
    </dataValidation>
    <dataValidation type="list" allowBlank="1" showInputMessage="1" showErrorMessage="1" errorTitle="Error." error="Please select from the list." promptTitle="Exempt?" prompt="For a list of exemptions, click the &quot;exempt&quot; link above. If the housing is exempt, select &quot;Y&quot; for yes and mark the standard as &quot;A&quot; for approved. If the housing is not exempt, select &quot;N&quot; for no and complete the lead-based paint questions." sqref="Z35:AB35" xr:uid="{A4888952-85CC-4951-9F79-81FEFB852B7F}">
      <formula1>$AE$16:$AE$19</formula1>
    </dataValidation>
    <dataValidation type="whole" allowBlank="1" showInputMessage="1" showErrorMessage="1" errorTitle="Four Digits Only" error="Please enter a valid four-digit calendar year." promptTitle="Year Built or Rehabilitated" prompt="Enter the four-digit year that the housing was either built or most recently rehabilitied. _x000a__x000a_Tip! To locate this information, perform a property search on the local County Appraisal District website." sqref="V35:W35" xr:uid="{79EE6C06-1E9A-44A4-B17E-FE0A08B6EDFD}">
      <formula1>1000</formula1>
      <formula2>9999</formula2>
    </dataValidation>
    <dataValidation allowBlank="1" showInputMessage="1" showErrorMessage="1" promptTitle="Client Name and/or ID Number" prompt="First, Middle, Last_x000a__x000a_Note, the client name and/or ID number should match the client name and/or ID number on the File Structure Checklist." sqref="H8:AB8" xr:uid="{AC8DAAAB-390F-4F64-8202-E29CE1501D45}"/>
    <dataValidation allowBlank="1" showInputMessage="1" showErrorMessage="1" promptTitle="Housing Case Manager Name" prompt="First, Last" sqref="H9:AB9" xr:uid="{0C64692C-4C9F-4256-AF91-BA93F764EB5C}"/>
    <dataValidation type="list" allowBlank="1" showInputMessage="1" showErrorMessage="1" errorTitle="Error." error="Please select from the list." sqref="V39:W39" xr:uid="{C44C88A6-377A-429C-B059-549E0DAC0D60}">
      <formula1>$AE$16:$AE$19</formula1>
    </dataValidation>
    <dataValidation type="list" allowBlank="1" showInputMessage="1" showErrorMessage="1" errorTitle="Error." error="Please select from the list." promptTitle="Smoke Detection" prompt="Detectors are in working order, interconnected, and audible, with accommodations for persons with sensory impairments. Detectors are battery-operated or hardwired with battery backup. Detectors are installed on each occupiable level and meet code." sqref="A45:B45" xr:uid="{A4A77E72-F14D-4151-AD7E-4266D1941C35}">
      <formula1>$AD$16:$AD$19</formula1>
    </dataValidation>
    <dataValidation allowBlank="1" showInputMessage="1" showErrorMessage="1" promptTitle="Property Contact" prompt="Owner/Representative name and contact information" sqref="H11:AB11" xr:uid="{B6E774AC-7118-4DCB-8CF9-6C17A98E06BB}"/>
    <dataValidation allowBlank="1" showInputMessage="1" showErrorMessage="1" promptTitle="Proposed Address" prompt="Street and Unit, City, State, Zip, County_x000a__x000a_Complete Form G for each assisted unit during an annual eligibility period. Also, you may need to complete a new Form G if switching from one type of assistance to another (e.g., from STRMU to TBRA)." sqref="H10:AB10" xr:uid="{6BA95755-A8BE-4315-8A7F-191BC5077949}"/>
    <dataValidation type="list" allowBlank="1" showInputMessage="1" showErrorMessage="1" errorTitle="Error." error="Please select from the list." promptTitle="Carbon Monoxide Detection" prompt="Detectors are in working order, interconnected, and audible, with accommodations for persons with sensory impairments. Detectors are battery-operated or hardwired with battery backup. Detectors are installed on each occupiable level and meet code." sqref="A46:B46" xr:uid="{05CEE7B3-6B6D-4A34-A54A-14AAA3569BA8}">
      <formula1>$AD$16:$AD$19</formula1>
    </dataValidation>
  </dataValidations>
  <hyperlinks>
    <hyperlink ref="AB40" location="'Form G'!A1" tooltip="If before 1978 and yes to both c and e" display="?" xr:uid="{5CEFB659-4B2E-4435-8A36-937E8074251C}"/>
    <hyperlink ref="AB43" location="'Form G'!A1" tooltip="If before 1978 and yes to both d and e" display="?" xr:uid="{0BA5525F-C70A-441F-AF91-A61391C15543}"/>
    <hyperlink ref="AB44" location="'Form G'!A1" tooltip="If before 1978 and yes to both b and e" display="?" xr:uid="{D5376D44-CCFF-4825-BDBF-8E885F36CCFB}"/>
  </hyperlinks>
  <printOptions horizontalCentered="1"/>
  <pageMargins left="0.25" right="0.25" top="0.6" bottom="0.4" header="0.25" footer="0.25"/>
  <pageSetup fitToWidth="0" fitToHeight="0" orientation="portrait" r:id="rId1"/>
  <headerFooter>
    <oddHeader>&amp;C&amp;"-,Bold"&amp;12Housing Quality Standards Certification&amp;11
&amp;8Form G</oddHeader>
    <oddFooter>&amp;L&amp;8&amp;K00-044DSHS Program Form G&amp;C&amp;8&amp;K00-044&amp;P of &amp;N&amp;R&amp;8&amp;K00-044Previous versions are obsolete (09/01/23)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0</xdr:col>
                    <xdr:colOff>9525</xdr:colOff>
                    <xdr:row>51</xdr:row>
                    <xdr:rowOff>0</xdr:rowOff>
                  </from>
                  <to>
                    <xdr:col>1</xdr:col>
                    <xdr:colOff>9525</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0</xdr:col>
                    <xdr:colOff>9525</xdr:colOff>
                    <xdr:row>58</xdr:row>
                    <xdr:rowOff>0</xdr:rowOff>
                  </from>
                  <to>
                    <xdr:col>1</xdr:col>
                    <xdr:colOff>9525</xdr:colOff>
                    <xdr:row>59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from>
                    <xdr:col>1</xdr:col>
                    <xdr:colOff>9525</xdr:colOff>
                    <xdr:row>54</xdr:row>
                    <xdr:rowOff>0</xdr:rowOff>
                  </from>
                  <to>
                    <xdr:col>2</xdr:col>
                    <xdr:colOff>9525</xdr:colOff>
                    <xdr:row>55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from>
                    <xdr:col>13</xdr:col>
                    <xdr:colOff>9525</xdr:colOff>
                    <xdr:row>54</xdr:row>
                    <xdr:rowOff>0</xdr:rowOff>
                  </from>
                  <to>
                    <xdr:col>14</xdr:col>
                    <xdr:colOff>9525</xdr:colOff>
                    <xdr:row>55</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ltText="">
                <anchor moveWithCells="1">
                  <from>
                    <xdr:col>5</xdr:col>
                    <xdr:colOff>9525</xdr:colOff>
                    <xdr:row>59</xdr:row>
                    <xdr:rowOff>0</xdr:rowOff>
                  </from>
                  <to>
                    <xdr:col>6</xdr:col>
                    <xdr:colOff>9525</xdr:colOff>
                    <xdr:row>60</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ltText="">
                <anchor moveWithCells="1">
                  <from>
                    <xdr:col>1</xdr:col>
                    <xdr:colOff>9525</xdr:colOff>
                    <xdr:row>59</xdr:row>
                    <xdr:rowOff>0</xdr:rowOff>
                  </from>
                  <to>
                    <xdr:col>2</xdr:col>
                    <xdr:colOff>9525</xdr:colOff>
                    <xdr:row>60</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ltText="">
                <anchor moveWithCells="1">
                  <from>
                    <xdr:col>1</xdr:col>
                    <xdr:colOff>9525</xdr:colOff>
                    <xdr:row>52</xdr:row>
                    <xdr:rowOff>0</xdr:rowOff>
                  </from>
                  <to>
                    <xdr:col>2</xdr:col>
                    <xdr:colOff>9525</xdr:colOff>
                    <xdr:row>53</xdr:row>
                    <xdr:rowOff>0</xdr:rowOff>
                  </to>
                </anchor>
              </controlPr>
            </control>
          </mc:Choice>
        </mc:AlternateContent>
        <mc:AlternateContent xmlns:mc="http://schemas.openxmlformats.org/markup-compatibility/2006">
          <mc:Choice Requires="x14">
            <control shapeId="1033" r:id="rId11" name="Check Box 9">
              <controlPr defaultSize="0" autoFill="0" autoLine="0" autoPict="0" altText="">
                <anchor moveWithCells="1">
                  <from>
                    <xdr:col>5</xdr:col>
                    <xdr:colOff>9525</xdr:colOff>
                    <xdr:row>52</xdr:row>
                    <xdr:rowOff>0</xdr:rowOff>
                  </from>
                  <to>
                    <xdr:col>6</xdr:col>
                    <xdr:colOff>9525</xdr:colOff>
                    <xdr:row>53</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ltText="">
                <anchor moveWithCells="1">
                  <from>
                    <xdr:col>9</xdr:col>
                    <xdr:colOff>9525</xdr:colOff>
                    <xdr:row>52</xdr:row>
                    <xdr:rowOff>0</xdr:rowOff>
                  </from>
                  <to>
                    <xdr:col>10</xdr:col>
                    <xdr:colOff>9525</xdr:colOff>
                    <xdr:row>53</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ltText="">
                <anchor moveWithCells="1">
                  <from>
                    <xdr:col>13</xdr:col>
                    <xdr:colOff>9525</xdr:colOff>
                    <xdr:row>52</xdr:row>
                    <xdr:rowOff>0</xdr:rowOff>
                  </from>
                  <to>
                    <xdr:col>14</xdr:col>
                    <xdr:colOff>9525</xdr:colOff>
                    <xdr:row>53</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ltText="">
                <anchor moveWithCells="1">
                  <from>
                    <xdr:col>3</xdr:col>
                    <xdr:colOff>9525</xdr:colOff>
                    <xdr:row>39</xdr:row>
                    <xdr:rowOff>0</xdr:rowOff>
                  </from>
                  <to>
                    <xdr:col>4</xdr:col>
                    <xdr:colOff>9525</xdr:colOff>
                    <xdr:row>40</xdr:row>
                    <xdr:rowOff>0</xdr:rowOff>
                  </to>
                </anchor>
              </controlPr>
            </control>
          </mc:Choice>
        </mc:AlternateContent>
        <mc:AlternateContent xmlns:mc="http://schemas.openxmlformats.org/markup-compatibility/2006">
          <mc:Choice Requires="x14">
            <control shapeId="1037" r:id="rId15" name="Check Box 13">
              <controlPr defaultSize="0" autoFill="0" autoLine="0" autoPict="0" altText="">
                <anchor moveWithCells="1">
                  <from>
                    <xdr:col>3</xdr:col>
                    <xdr:colOff>9525</xdr:colOff>
                    <xdr:row>40</xdr:row>
                    <xdr:rowOff>0</xdr:rowOff>
                  </from>
                  <to>
                    <xdr:col>4</xdr:col>
                    <xdr:colOff>9525</xdr:colOff>
                    <xdr:row>41</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ltText="">
                <anchor moveWithCells="1">
                  <from>
                    <xdr:col>3</xdr:col>
                    <xdr:colOff>9525</xdr:colOff>
                    <xdr:row>43</xdr:row>
                    <xdr:rowOff>0</xdr:rowOff>
                  </from>
                  <to>
                    <xdr:col>4</xdr:col>
                    <xdr:colOff>9525</xdr:colOff>
                    <xdr:row>44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G</vt:lpstr>
    </vt:vector>
  </TitlesOfParts>
  <Company>HHSC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G</dc:title>
  <dc:creator>DSHS HOPWA Program</dc:creator>
  <cp:lastModifiedBy>Warr,Dan (DSHS)</cp:lastModifiedBy>
  <cp:lastPrinted>2023-01-10T19:04:33Z</cp:lastPrinted>
  <dcterms:created xsi:type="dcterms:W3CDTF">2022-07-01T18:27:43Z</dcterms:created>
  <dcterms:modified xsi:type="dcterms:W3CDTF">2023-07-24T17:48:36Z</dcterms:modified>
</cp:coreProperties>
</file>